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adetti" sheetId="1" r:id="rId1"/>
    <sheet name="Cadette" sheetId="2" r:id="rId2"/>
    <sheet name="Esordienti A _F_" sheetId="3" r:id="rId3"/>
    <sheet name="Esordienti A _M_" sheetId="4" r:id="rId4"/>
    <sheet name="Ragazze" sheetId="5" r:id="rId5"/>
    <sheet name="Ragazzi" sheetId="6" r:id="rId6"/>
    <sheet name="_Cla Società" sheetId="7" r:id="rId7"/>
    <sheet name="Foglio1" sheetId="8" r:id="rId8"/>
  </sheets>
  <definedNames>
    <definedName name="_xlnm.Print_Area" localSheetId="0">'Cadetti'!$B$1:$K$12</definedName>
    <definedName name="_xlnm.Print_Area" localSheetId="2">'Esordienti A _F_'!$B$1:$K$18</definedName>
    <definedName name="_xlnm.Print_Area" localSheetId="4">'Ragazze'!$B$1:$K$11</definedName>
    <definedName name="_xlnm.Print_Area" localSheetId="5">'Ragazzi'!$B$1:$K$13</definedName>
  </definedNames>
  <calcPr fullCalcOnLoad="1"/>
</workbook>
</file>

<file path=xl/sharedStrings.xml><?xml version="1.0" encoding="utf-8"?>
<sst xmlns="http://schemas.openxmlformats.org/spreadsheetml/2006/main" count="441" uniqueCount="232">
  <si>
    <t>Atleta</t>
  </si>
  <si>
    <t>Società</t>
  </si>
  <si>
    <t>25 piani</t>
  </si>
  <si>
    <t>Alto</t>
  </si>
  <si>
    <t>Peso (kg 4)</t>
  </si>
  <si>
    <t>Totale</t>
  </si>
  <si>
    <t>Punteggi Società</t>
  </si>
  <si>
    <t>Risultato</t>
  </si>
  <si>
    <t>Punteggio</t>
  </si>
  <si>
    <t>NERI</t>
  </si>
  <si>
    <t>TOMAS</t>
  </si>
  <si>
    <t xml:space="preserve">LOLLI AUTO SPORT </t>
  </si>
  <si>
    <t>4'22</t>
  </si>
  <si>
    <t>RAGAZZI</t>
  </si>
  <si>
    <t>DANIELE</t>
  </si>
  <si>
    <t>F FRANCIA</t>
  </si>
  <si>
    <t>4'24</t>
  </si>
  <si>
    <t>GASPARRO</t>
  </si>
  <si>
    <t>DAVIDE</t>
  </si>
  <si>
    <t>ATL MOLINELLA</t>
  </si>
  <si>
    <t>4'28</t>
  </si>
  <si>
    <t>POZZATI</t>
  </si>
  <si>
    <t>NICOLO'</t>
  </si>
  <si>
    <t>ATL VALSAMOGGIA</t>
  </si>
  <si>
    <t>4'32</t>
  </si>
  <si>
    <t>FALCONE</t>
  </si>
  <si>
    <t>4'42</t>
  </si>
  <si>
    <t>DARDI</t>
  </si>
  <si>
    <t>ANDREA</t>
  </si>
  <si>
    <t>SANTINI</t>
  </si>
  <si>
    <t>FILIPPO</t>
  </si>
  <si>
    <t>4'30</t>
  </si>
  <si>
    <t>MARTELLI</t>
  </si>
  <si>
    <t>LUCA</t>
  </si>
  <si>
    <t>4'58</t>
  </si>
  <si>
    <t>BELAID</t>
  </si>
  <si>
    <t>CHEDI</t>
  </si>
  <si>
    <t>CSI SASSO MARCONI</t>
  </si>
  <si>
    <t>4'76</t>
  </si>
  <si>
    <t>BAHSSIN</t>
  </si>
  <si>
    <t>HAMZA</t>
  </si>
  <si>
    <t>Peso (kg 3)</t>
  </si>
  <si>
    <t>GNUDI</t>
  </si>
  <si>
    <t>ALICE</t>
  </si>
  <si>
    <t>4'50</t>
  </si>
  <si>
    <t>PIOVANI</t>
  </si>
  <si>
    <t>LAURA</t>
  </si>
  <si>
    <t>4'72</t>
  </si>
  <si>
    <t>MORLINI</t>
  </si>
  <si>
    <t>ROSSELLA</t>
  </si>
  <si>
    <t>ATL CASTENASO</t>
  </si>
  <si>
    <t>4'54</t>
  </si>
  <si>
    <t>FONTANINI</t>
  </si>
  <si>
    <t>LISA</t>
  </si>
  <si>
    <t>PICOTTI</t>
  </si>
  <si>
    <t>MATILDE</t>
  </si>
  <si>
    <t>CUS BO</t>
  </si>
  <si>
    <t>4'68</t>
  </si>
  <si>
    <t>PERA</t>
  </si>
  <si>
    <t>SABRINA</t>
  </si>
  <si>
    <t>ATL SG PESSICET</t>
  </si>
  <si>
    <t>ZAMBELLI</t>
  </si>
  <si>
    <t>BONVICINI</t>
  </si>
  <si>
    <t>ELENIA</t>
  </si>
  <si>
    <t>COCCHI</t>
  </si>
  <si>
    <t>ILARIA</t>
  </si>
  <si>
    <t>4'60</t>
  </si>
  <si>
    <t>FERRERO</t>
  </si>
  <si>
    <t>GRETA</t>
  </si>
  <si>
    <t>4'82</t>
  </si>
  <si>
    <t>CORBUCCI</t>
  </si>
  <si>
    <t>SILVIA</t>
  </si>
  <si>
    <t>4'44</t>
  </si>
  <si>
    <t>LULLINI</t>
  </si>
  <si>
    <t>ELENA</t>
  </si>
  <si>
    <t>ROSS</t>
  </si>
  <si>
    <t>GIULIA</t>
  </si>
  <si>
    <t>4'98</t>
  </si>
  <si>
    <t>BONGIOVANNI</t>
  </si>
  <si>
    <t>SARA</t>
  </si>
  <si>
    <t>4'92</t>
  </si>
  <si>
    <t>MORANDI</t>
  </si>
  <si>
    <t>IRENE</t>
  </si>
  <si>
    <t>5'28</t>
  </si>
  <si>
    <t>CALZOLARI</t>
  </si>
  <si>
    <t>CARLOTTA</t>
  </si>
  <si>
    <t>nc</t>
  </si>
  <si>
    <t>Peso (kg 2)</t>
  </si>
  <si>
    <t>BECCATI</t>
  </si>
  <si>
    <t>ANNA</t>
  </si>
  <si>
    <t xml:space="preserve">VANUCCI </t>
  </si>
  <si>
    <t>MAITE</t>
  </si>
  <si>
    <t>5'12</t>
  </si>
  <si>
    <t>MONTI</t>
  </si>
  <si>
    <t>MELISSA</t>
  </si>
  <si>
    <t>5'06</t>
  </si>
  <si>
    <t>VISANI</t>
  </si>
  <si>
    <t>CHIARA</t>
  </si>
  <si>
    <t>5'00</t>
  </si>
  <si>
    <t>BOTTONI</t>
  </si>
  <si>
    <t>ALESSIA</t>
  </si>
  <si>
    <t>5'10</t>
  </si>
  <si>
    <t>ANTONETTE</t>
  </si>
  <si>
    <t>VIOLA</t>
  </si>
  <si>
    <t>PEDERZOLI</t>
  </si>
  <si>
    <t>SACMI</t>
  </si>
  <si>
    <t>MONACO</t>
  </si>
  <si>
    <t>ASYSIA</t>
  </si>
  <si>
    <t>5'08</t>
  </si>
  <si>
    <t>BORRIELLO</t>
  </si>
  <si>
    <t>5'26</t>
  </si>
  <si>
    <t>LORENZINI</t>
  </si>
  <si>
    <t>ERICA</t>
  </si>
  <si>
    <t>VIRTUS BO</t>
  </si>
  <si>
    <t>BORGHESANI</t>
  </si>
  <si>
    <t>5'40</t>
  </si>
  <si>
    <t>MORARA</t>
  </si>
  <si>
    <t>MARTA</t>
  </si>
  <si>
    <t>5'56</t>
  </si>
  <si>
    <t>BETUZZI</t>
  </si>
  <si>
    <t>ANASTASIA</t>
  </si>
  <si>
    <t>5'50</t>
  </si>
  <si>
    <t>GHIDDI</t>
  </si>
  <si>
    <t>REBECCA</t>
  </si>
  <si>
    <t>NC</t>
  </si>
  <si>
    <t>BARUZZI</t>
  </si>
  <si>
    <t>AMINA</t>
  </si>
  <si>
    <t>5'66</t>
  </si>
  <si>
    <t>BIGNAMI</t>
  </si>
  <si>
    <t>STEFANO</t>
  </si>
  <si>
    <t>PESCUMA</t>
  </si>
  <si>
    <t>THOMAS</t>
  </si>
  <si>
    <t>MARCHETTI</t>
  </si>
  <si>
    <t>GIOVANNI</t>
  </si>
  <si>
    <t>4'74</t>
  </si>
  <si>
    <t xml:space="preserve">TAGLIAVINI </t>
  </si>
  <si>
    <t>CESARE AUGUSTO</t>
  </si>
  <si>
    <t>4'86</t>
  </si>
  <si>
    <t>MONTANARI</t>
  </si>
  <si>
    <t>NICO</t>
  </si>
  <si>
    <t>NANNI</t>
  </si>
  <si>
    <t>4'90</t>
  </si>
  <si>
    <t>FRANCESCHETTO</t>
  </si>
  <si>
    <t>RICCARDO</t>
  </si>
  <si>
    <t>NAURABI</t>
  </si>
  <si>
    <t>YASSER</t>
  </si>
  <si>
    <t>SACMI AVIS</t>
  </si>
  <si>
    <t>MONEA</t>
  </si>
  <si>
    <t>ALESSANDRO</t>
  </si>
  <si>
    <t>5'20</t>
  </si>
  <si>
    <t>DAMIANO</t>
  </si>
  <si>
    <t>5'14</t>
  </si>
  <si>
    <t>MENGOLI</t>
  </si>
  <si>
    <t>NICOLA</t>
  </si>
  <si>
    <t>VANNINI</t>
  </si>
  <si>
    <t>SIMONE</t>
  </si>
  <si>
    <t>4'96</t>
  </si>
  <si>
    <t xml:space="preserve">FERRI </t>
  </si>
  <si>
    <t>JACOPO</t>
  </si>
  <si>
    <t>5'16</t>
  </si>
  <si>
    <t>VENIERI</t>
  </si>
  <si>
    <t>LUIGI</t>
  </si>
  <si>
    <t>FIORINI</t>
  </si>
  <si>
    <t>FABRIZIO</t>
  </si>
  <si>
    <t>TOMESANI</t>
  </si>
  <si>
    <t>LORENZO</t>
  </si>
  <si>
    <t>5'32</t>
  </si>
  <si>
    <t>JONAS</t>
  </si>
  <si>
    <t>LOVO</t>
  </si>
  <si>
    <t>MARCELLO</t>
  </si>
  <si>
    <t>PETROLINI</t>
  </si>
  <si>
    <t>5'60</t>
  </si>
  <si>
    <t>PECCI</t>
  </si>
  <si>
    <t>SAMUELE</t>
  </si>
  <si>
    <t>MILANI</t>
  </si>
  <si>
    <t>FABIO</t>
  </si>
  <si>
    <t>5'82</t>
  </si>
  <si>
    <t>SERRA</t>
  </si>
  <si>
    <t>PIERO</t>
  </si>
  <si>
    <t>5'84</t>
  </si>
  <si>
    <t>GHERARDI</t>
  </si>
  <si>
    <t>PIETRO</t>
  </si>
  <si>
    <t>6'38</t>
  </si>
  <si>
    <t>FABBRI</t>
  </si>
  <si>
    <t xml:space="preserve">BAZZANI </t>
  </si>
  <si>
    <t>ELISA</t>
  </si>
  <si>
    <t>4'64</t>
  </si>
  <si>
    <t>CASULA</t>
  </si>
  <si>
    <t>ELEONORA</t>
  </si>
  <si>
    <t>RAIANO</t>
  </si>
  <si>
    <t>4'88</t>
  </si>
  <si>
    <t>VERRI</t>
  </si>
  <si>
    <t>CECILIA</t>
  </si>
  <si>
    <t>ATL. VALLESAMOGGIA</t>
  </si>
  <si>
    <t>ABELLA</t>
  </si>
  <si>
    <t>BICOCCHI</t>
  </si>
  <si>
    <t>TROMBETTA</t>
  </si>
  <si>
    <t>GUIDOTTI</t>
  </si>
  <si>
    <t>MIRIAM</t>
  </si>
  <si>
    <t>5'38</t>
  </si>
  <si>
    <t>CRISTALLI</t>
  </si>
  <si>
    <t>ENRICO</t>
  </si>
  <si>
    <t>4'46</t>
  </si>
  <si>
    <t>SADAK</t>
  </si>
  <si>
    <t>SALMAN</t>
  </si>
  <si>
    <t>4'84</t>
  </si>
  <si>
    <t xml:space="preserve">SANTINI </t>
  </si>
  <si>
    <t>DIEGO</t>
  </si>
  <si>
    <t>LOLLI AUTO SPORT</t>
  </si>
  <si>
    <t>ROVERSI</t>
  </si>
  <si>
    <t>CALAFETEANU</t>
  </si>
  <si>
    <t>MIREL</t>
  </si>
  <si>
    <t>5'02</t>
  </si>
  <si>
    <t>CAVALLARI</t>
  </si>
  <si>
    <t>MATTEO</t>
  </si>
  <si>
    <t>IVAN</t>
  </si>
  <si>
    <t>4'94</t>
  </si>
  <si>
    <t>PIERFRANCESCO</t>
  </si>
  <si>
    <t>5'24</t>
  </si>
  <si>
    <t>BIZZARI</t>
  </si>
  <si>
    <t>MAGLI</t>
  </si>
  <si>
    <t>EMANUELE</t>
  </si>
  <si>
    <t>CATEGORIE</t>
  </si>
  <si>
    <t>EM</t>
  </si>
  <si>
    <t>EF</t>
  </si>
  <si>
    <t>RM</t>
  </si>
  <si>
    <t>RF</t>
  </si>
  <si>
    <t>CM</t>
  </si>
  <si>
    <t>CF</t>
  </si>
  <si>
    <t>PERSICETANA</t>
  </si>
  <si>
    <t>CASTENASO</t>
  </si>
  <si>
    <t>VIRTUS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</si>
</sst>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0" fillId="23" borderId="4" applyNumberFormat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3" borderId="0" applyNumberFormat="0" applyBorder="0" applyAlignment="0" applyProtection="0"/>
    <xf numFmtId="164" fontId="17" fillId="4" borderId="0" applyNumberFormat="0" applyBorder="0" applyAlignment="0" applyProtection="0"/>
  </cellStyleXfs>
  <cellXfs count="22">
    <xf numFmtId="164" fontId="0" fillId="0" borderId="0" xfId="0" applyAlignment="1">
      <alignment/>
    </xf>
    <xf numFmtId="164" fontId="0" fillId="0" borderId="0" xfId="0" applyFont="1" applyAlignment="1">
      <alignment/>
    </xf>
    <xf numFmtId="165" fontId="0" fillId="0" borderId="0" xfId="0" applyNumberFormat="1" applyFont="1" applyAlignment="1">
      <alignment horizontal="center"/>
    </xf>
    <xf numFmtId="164" fontId="0" fillId="0" borderId="0" xfId="0" applyFont="1" applyAlignment="1">
      <alignment horizontal="center"/>
    </xf>
    <xf numFmtId="164" fontId="18" fillId="0" borderId="10" xfId="0" applyFont="1" applyBorder="1" applyAlignment="1">
      <alignment horizontal="center" vertical="center"/>
    </xf>
    <xf numFmtId="164" fontId="18" fillId="0" borderId="11" xfId="0" applyFont="1" applyBorder="1" applyAlignment="1">
      <alignment horizontal="center" vertical="center"/>
    </xf>
    <xf numFmtId="164" fontId="0" fillId="0" borderId="10" xfId="0" applyFont="1" applyBorder="1" applyAlignment="1">
      <alignment horizontal="center"/>
    </xf>
    <xf numFmtId="164" fontId="0" fillId="0" borderId="10" xfId="0" applyFont="1" applyBorder="1" applyAlignment="1">
      <alignment horizontal="center" vertical="center" wrapText="1"/>
    </xf>
    <xf numFmtId="164" fontId="18" fillId="0" borderId="12" xfId="0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164" fontId="0" fillId="0" borderId="10" xfId="0" applyFont="1" applyBorder="1" applyAlignment="1">
      <alignment horizontal="center" vertical="center"/>
    </xf>
    <xf numFmtId="164" fontId="0" fillId="0" borderId="10" xfId="0" applyFont="1" applyBorder="1" applyAlignment="1">
      <alignment/>
    </xf>
    <xf numFmtId="165" fontId="0" fillId="0" borderId="10" xfId="0" applyNumberFormat="1" applyFont="1" applyBorder="1" applyAlignment="1">
      <alignment horizontal="center"/>
    </xf>
    <xf numFmtId="164" fontId="0" fillId="0" borderId="10" xfId="0" applyFont="1" applyBorder="1" applyAlignment="1">
      <alignment horizontal="left" vertical="center"/>
    </xf>
    <xf numFmtId="164" fontId="0" fillId="0" borderId="10" xfId="0" applyFont="1" applyBorder="1" applyAlignment="1">
      <alignment horizontal="left"/>
    </xf>
    <xf numFmtId="164" fontId="0" fillId="0" borderId="12" xfId="0" applyFont="1" applyBorder="1" applyAlignment="1">
      <alignment horizontal="left" vertical="center"/>
    </xf>
    <xf numFmtId="164" fontId="0" fillId="0" borderId="0" xfId="0" applyFont="1" applyFill="1" applyAlignment="1">
      <alignment horizontal="center"/>
    </xf>
    <xf numFmtId="164" fontId="0" fillId="0" borderId="13" xfId="0" applyFont="1" applyBorder="1" applyAlignment="1">
      <alignment horizontal="center"/>
    </xf>
    <xf numFmtId="164" fontId="0" fillId="0" borderId="13" xfId="0" applyFont="1" applyFill="1" applyBorder="1" applyAlignment="1">
      <alignment horizontal="center"/>
    </xf>
    <xf numFmtId="164" fontId="0" fillId="0" borderId="14" xfId="0" applyFont="1" applyFill="1" applyBorder="1" applyAlignment="1">
      <alignment horizontal="center"/>
    </xf>
    <xf numFmtId="164" fontId="0" fillId="0" borderId="10" xfId="0" applyFont="1" applyFill="1" applyBorder="1" applyAlignment="1">
      <alignment horizontal="center"/>
    </xf>
    <xf numFmtId="164" fontId="0" fillId="0" borderId="13" xfId="0" applyFill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ta" xfId="49"/>
    <cellStyle name="Outpu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L23"/>
  <sheetViews>
    <sheetView tabSelected="1" workbookViewId="0" topLeftCell="A1">
      <selection activeCell="K13" sqref="K13"/>
    </sheetView>
  </sheetViews>
  <sheetFormatPr defaultColWidth="9.140625" defaultRowHeight="12.75"/>
  <cols>
    <col min="1" max="1" width="4.57421875" style="1" customWidth="1"/>
    <col min="2" max="4" width="21.7109375" style="1" customWidth="1"/>
    <col min="5" max="5" width="9.28125" style="2" customWidth="1"/>
    <col min="6" max="6" width="8.7109375" style="3" customWidth="1"/>
    <col min="7" max="7" width="8.57421875" style="2" customWidth="1"/>
    <col min="8" max="8" width="8.8515625" style="3" customWidth="1"/>
    <col min="9" max="9" width="8.140625" style="2" customWidth="1"/>
    <col min="10" max="10" width="8.7109375" style="3" customWidth="1"/>
    <col min="11" max="11" width="9.140625" style="1" customWidth="1"/>
    <col min="12" max="12" width="9.140625" style="3" customWidth="1"/>
    <col min="13" max="16384" width="9.140625" style="1" customWidth="1"/>
  </cols>
  <sheetData>
    <row r="1" spans="2:12" s="3" customFormat="1" ht="26.25" customHeight="1">
      <c r="B1" s="4" t="s">
        <v>0</v>
      </c>
      <c r="C1" s="5"/>
      <c r="D1" s="4" t="s">
        <v>1</v>
      </c>
      <c r="E1" s="6" t="s">
        <v>2</v>
      </c>
      <c r="F1" s="6"/>
      <c r="G1" s="6" t="s">
        <v>3</v>
      </c>
      <c r="H1" s="6"/>
      <c r="I1" s="6" t="s">
        <v>4</v>
      </c>
      <c r="J1" s="6"/>
      <c r="K1" s="6" t="s">
        <v>5</v>
      </c>
      <c r="L1" s="7" t="s">
        <v>6</v>
      </c>
    </row>
    <row r="2" spans="2:12" s="3" customFormat="1" ht="26.25" customHeight="1">
      <c r="B2" s="4"/>
      <c r="C2" s="8"/>
      <c r="D2" s="4"/>
      <c r="E2" s="9" t="s">
        <v>7</v>
      </c>
      <c r="F2" s="10" t="s">
        <v>8</v>
      </c>
      <c r="G2" s="9" t="s">
        <v>7</v>
      </c>
      <c r="H2" s="10" t="s">
        <v>8</v>
      </c>
      <c r="I2" s="9" t="s">
        <v>7</v>
      </c>
      <c r="J2" s="10" t="s">
        <v>8</v>
      </c>
      <c r="K2" s="6"/>
      <c r="L2" s="7"/>
    </row>
    <row r="3" spans="2:12" s="3" customFormat="1" ht="15" customHeight="1">
      <c r="B3" s="11" t="s">
        <v>9</v>
      </c>
      <c r="C3" s="11" t="s">
        <v>10</v>
      </c>
      <c r="D3" s="11" t="s">
        <v>11</v>
      </c>
      <c r="E3" s="9" t="s">
        <v>12</v>
      </c>
      <c r="F3" s="10">
        <v>449</v>
      </c>
      <c r="G3" s="9">
        <v>1.43</v>
      </c>
      <c r="H3" s="10">
        <v>475</v>
      </c>
      <c r="I3" s="9">
        <v>9.73</v>
      </c>
      <c r="J3" s="10">
        <v>501</v>
      </c>
      <c r="K3" s="6">
        <f aca="true" t="shared" si="0" ref="K3:K12">F3+H3+J3</f>
        <v>1425</v>
      </c>
      <c r="L3" s="6">
        <v>30</v>
      </c>
    </row>
    <row r="4" spans="2:12" s="3" customFormat="1" ht="15" customHeight="1">
      <c r="B4" s="11" t="s">
        <v>13</v>
      </c>
      <c r="C4" s="11" t="s">
        <v>14</v>
      </c>
      <c r="D4" s="11" t="s">
        <v>15</v>
      </c>
      <c r="E4" s="12" t="s">
        <v>16</v>
      </c>
      <c r="F4" s="6">
        <v>439</v>
      </c>
      <c r="G4" s="12">
        <v>1.51</v>
      </c>
      <c r="H4" s="6">
        <v>553</v>
      </c>
      <c r="I4" s="12">
        <v>8.27</v>
      </c>
      <c r="J4" s="6">
        <v>389</v>
      </c>
      <c r="K4" s="6">
        <f t="shared" si="0"/>
        <v>1381</v>
      </c>
      <c r="L4" s="6">
        <v>27</v>
      </c>
    </row>
    <row r="5" spans="2:12" s="3" customFormat="1" ht="15" customHeight="1">
      <c r="B5" s="11" t="s">
        <v>17</v>
      </c>
      <c r="C5" s="11" t="s">
        <v>18</v>
      </c>
      <c r="D5" s="11" t="s">
        <v>19</v>
      </c>
      <c r="E5" s="9" t="s">
        <v>20</v>
      </c>
      <c r="F5" s="10">
        <v>419</v>
      </c>
      <c r="G5" s="9">
        <v>1.49</v>
      </c>
      <c r="H5" s="10">
        <v>533</v>
      </c>
      <c r="I5" s="9">
        <v>7.54</v>
      </c>
      <c r="J5" s="10">
        <v>333</v>
      </c>
      <c r="K5" s="6">
        <f t="shared" si="0"/>
        <v>1285</v>
      </c>
      <c r="L5" s="6">
        <v>25</v>
      </c>
    </row>
    <row r="6" spans="2:12" ht="15" customHeight="1">
      <c r="B6" s="11" t="s">
        <v>21</v>
      </c>
      <c r="C6" s="11" t="s">
        <v>22</v>
      </c>
      <c r="D6" s="11" t="s">
        <v>23</v>
      </c>
      <c r="E6" s="12" t="s">
        <v>24</v>
      </c>
      <c r="F6" s="6">
        <v>400</v>
      </c>
      <c r="G6" s="12">
        <v>1.47</v>
      </c>
      <c r="H6" s="6">
        <v>514</v>
      </c>
      <c r="I6" s="12">
        <v>7.79</v>
      </c>
      <c r="J6" s="6">
        <v>352</v>
      </c>
      <c r="K6" s="6">
        <f t="shared" si="0"/>
        <v>1266</v>
      </c>
      <c r="L6" s="6">
        <v>23</v>
      </c>
    </row>
    <row r="7" spans="2:12" ht="15" customHeight="1">
      <c r="B7" s="11" t="s">
        <v>25</v>
      </c>
      <c r="C7" s="11" t="s">
        <v>18</v>
      </c>
      <c r="D7" s="11" t="s">
        <v>23</v>
      </c>
      <c r="E7" s="12" t="s">
        <v>26</v>
      </c>
      <c r="F7" s="6">
        <v>353</v>
      </c>
      <c r="G7" s="12">
        <v>1.39</v>
      </c>
      <c r="H7" s="6">
        <v>436</v>
      </c>
      <c r="I7" s="12">
        <v>9.39</v>
      </c>
      <c r="J7" s="6">
        <v>475</v>
      </c>
      <c r="K7" s="6">
        <f t="shared" si="0"/>
        <v>1264</v>
      </c>
      <c r="L7" s="6">
        <v>21</v>
      </c>
    </row>
    <row r="8" spans="2:12" s="3" customFormat="1" ht="15" customHeight="1">
      <c r="B8" s="11" t="s">
        <v>27</v>
      </c>
      <c r="C8" s="11" t="s">
        <v>28</v>
      </c>
      <c r="D8" s="11" t="s">
        <v>23</v>
      </c>
      <c r="E8" s="9" t="s">
        <v>12</v>
      </c>
      <c r="F8" s="10">
        <v>449</v>
      </c>
      <c r="G8" s="12">
        <v>1.39</v>
      </c>
      <c r="H8" s="6">
        <v>436</v>
      </c>
      <c r="I8" s="9">
        <v>8.01</v>
      </c>
      <c r="J8" s="10">
        <v>369</v>
      </c>
      <c r="K8" s="6">
        <f t="shared" si="0"/>
        <v>1254</v>
      </c>
      <c r="L8" s="6">
        <v>20</v>
      </c>
    </row>
    <row r="9" spans="2:12" ht="15" customHeight="1">
      <c r="B9" s="11" t="s">
        <v>29</v>
      </c>
      <c r="C9" s="11" t="s">
        <v>30</v>
      </c>
      <c r="D9" s="11" t="s">
        <v>11</v>
      </c>
      <c r="E9" s="9" t="s">
        <v>31</v>
      </c>
      <c r="F9" s="10">
        <v>409</v>
      </c>
      <c r="G9" s="9">
        <v>1.3</v>
      </c>
      <c r="H9" s="10">
        <v>351</v>
      </c>
      <c r="I9" s="9">
        <v>8.06</v>
      </c>
      <c r="J9" s="10">
        <v>373</v>
      </c>
      <c r="K9" s="6">
        <f t="shared" si="0"/>
        <v>1133</v>
      </c>
      <c r="L9" s="6">
        <f>L8-1</f>
        <v>19</v>
      </c>
    </row>
    <row r="10" spans="2:12" ht="15" customHeight="1">
      <c r="B10" s="11" t="s">
        <v>32</v>
      </c>
      <c r="C10" s="11" t="s">
        <v>33</v>
      </c>
      <c r="D10" s="11" t="s">
        <v>23</v>
      </c>
      <c r="E10" s="12" t="s">
        <v>34</v>
      </c>
      <c r="F10" s="6">
        <v>285</v>
      </c>
      <c r="G10" s="12">
        <v>1.39</v>
      </c>
      <c r="H10" s="6">
        <v>436</v>
      </c>
      <c r="I10" s="12">
        <v>8.29</v>
      </c>
      <c r="J10" s="6">
        <v>391</v>
      </c>
      <c r="K10" s="6">
        <f t="shared" si="0"/>
        <v>1112</v>
      </c>
      <c r="L10" s="6">
        <f>L9-1</f>
        <v>18</v>
      </c>
    </row>
    <row r="11" spans="2:12" ht="15" customHeight="1">
      <c r="B11" s="11" t="s">
        <v>35</v>
      </c>
      <c r="C11" s="11" t="s">
        <v>36</v>
      </c>
      <c r="D11" s="11" t="s">
        <v>37</v>
      </c>
      <c r="E11" s="9" t="s">
        <v>38</v>
      </c>
      <c r="F11" s="10">
        <v>217</v>
      </c>
      <c r="G11" s="9">
        <v>1.43</v>
      </c>
      <c r="H11" s="10">
        <v>475</v>
      </c>
      <c r="I11" s="9">
        <v>8.63</v>
      </c>
      <c r="J11" s="10">
        <v>417</v>
      </c>
      <c r="K11" s="6">
        <f t="shared" si="0"/>
        <v>1109</v>
      </c>
      <c r="L11" s="6">
        <f>L10-1</f>
        <v>17</v>
      </c>
    </row>
    <row r="12" spans="2:12" s="3" customFormat="1" ht="15" customHeight="1">
      <c r="B12" s="11" t="s">
        <v>39</v>
      </c>
      <c r="C12" s="11" t="s">
        <v>40</v>
      </c>
      <c r="D12" s="11" t="s">
        <v>19</v>
      </c>
      <c r="E12" s="12" t="s">
        <v>26</v>
      </c>
      <c r="F12" s="6">
        <v>353</v>
      </c>
      <c r="G12" s="9">
        <v>1.3</v>
      </c>
      <c r="H12" s="10">
        <v>351</v>
      </c>
      <c r="I12" s="12">
        <v>6.59</v>
      </c>
      <c r="J12" s="6">
        <v>259</v>
      </c>
      <c r="K12" s="6">
        <f t="shared" si="0"/>
        <v>963</v>
      </c>
      <c r="L12" s="6">
        <f>L11-1</f>
        <v>16</v>
      </c>
    </row>
    <row r="13" spans="2:12" s="3" customFormat="1" ht="15" customHeight="1">
      <c r="B13" s="13"/>
      <c r="C13" s="13"/>
      <c r="D13" s="13"/>
      <c r="E13" s="9"/>
      <c r="F13" s="10"/>
      <c r="G13" s="9"/>
      <c r="H13" s="10"/>
      <c r="I13" s="9"/>
      <c r="J13" s="10"/>
      <c r="K13" s="6"/>
      <c r="L13" s="6"/>
    </row>
    <row r="14" spans="2:12" ht="15" customHeight="1">
      <c r="B14" s="14"/>
      <c r="C14" s="14"/>
      <c r="D14" s="14"/>
      <c r="E14" s="12"/>
      <c r="F14" s="6"/>
      <c r="G14" s="12"/>
      <c r="H14" s="6"/>
      <c r="I14" s="12"/>
      <c r="J14" s="6"/>
      <c r="K14" s="6"/>
      <c r="L14" s="6"/>
    </row>
    <row r="15" spans="2:12" ht="15" customHeight="1">
      <c r="B15" s="14"/>
      <c r="C15" s="14"/>
      <c r="D15" s="14"/>
      <c r="E15" s="12"/>
      <c r="F15" s="6"/>
      <c r="G15" s="12"/>
      <c r="H15" s="6"/>
      <c r="I15" s="12"/>
      <c r="J15" s="6"/>
      <c r="K15" s="6"/>
      <c r="L15" s="6"/>
    </row>
    <row r="16" spans="2:12" ht="15" customHeight="1">
      <c r="B16" s="14"/>
      <c r="C16" s="14"/>
      <c r="D16" s="14"/>
      <c r="E16" s="12"/>
      <c r="F16" s="6"/>
      <c r="G16" s="12"/>
      <c r="H16" s="6"/>
      <c r="I16" s="12"/>
      <c r="J16" s="6"/>
      <c r="K16" s="6"/>
      <c r="L16" s="6"/>
    </row>
    <row r="17" spans="2:12" s="3" customFormat="1" ht="15" customHeight="1">
      <c r="B17" s="15"/>
      <c r="C17" s="15"/>
      <c r="D17" s="15"/>
      <c r="E17" s="9"/>
      <c r="F17" s="10"/>
      <c r="G17" s="9"/>
      <c r="H17" s="10"/>
      <c r="I17" s="9"/>
      <c r="J17" s="10"/>
      <c r="K17" s="6"/>
      <c r="L17" s="6"/>
    </row>
    <row r="18" spans="2:12" s="3" customFormat="1" ht="15" customHeight="1">
      <c r="B18" s="15"/>
      <c r="C18" s="15"/>
      <c r="D18" s="15"/>
      <c r="E18" s="9"/>
      <c r="F18" s="10"/>
      <c r="G18" s="9"/>
      <c r="H18" s="10"/>
      <c r="I18" s="9"/>
      <c r="J18" s="10"/>
      <c r="K18" s="6"/>
      <c r="L18" s="6"/>
    </row>
    <row r="19" spans="2:12" s="3" customFormat="1" ht="15" customHeight="1">
      <c r="B19" s="15"/>
      <c r="C19" s="15"/>
      <c r="D19" s="15"/>
      <c r="E19" s="9"/>
      <c r="F19" s="10"/>
      <c r="G19" s="9"/>
      <c r="H19" s="10"/>
      <c r="I19" s="9"/>
      <c r="J19" s="10"/>
      <c r="K19" s="6"/>
      <c r="L19" s="6"/>
    </row>
    <row r="20" spans="2:12" ht="15" customHeight="1">
      <c r="B20" s="14"/>
      <c r="C20" s="14"/>
      <c r="D20" s="14"/>
      <c r="E20" s="12"/>
      <c r="F20" s="6"/>
      <c r="G20" s="12"/>
      <c r="H20" s="6"/>
      <c r="I20" s="12"/>
      <c r="J20" s="6"/>
      <c r="K20" s="6"/>
      <c r="L20" s="6"/>
    </row>
    <row r="21" spans="2:12" ht="15" customHeight="1">
      <c r="B21" s="14"/>
      <c r="C21" s="14"/>
      <c r="D21" s="14"/>
      <c r="E21" s="12"/>
      <c r="F21" s="6"/>
      <c r="G21" s="12"/>
      <c r="H21" s="6"/>
      <c r="I21" s="12"/>
      <c r="J21" s="6"/>
      <c r="K21" s="6"/>
      <c r="L21" s="6"/>
    </row>
    <row r="22" spans="2:12" ht="15" customHeight="1">
      <c r="B22" s="14"/>
      <c r="C22" s="14"/>
      <c r="D22" s="14"/>
      <c r="E22" s="12"/>
      <c r="F22" s="6"/>
      <c r="G22" s="12"/>
      <c r="H22" s="6"/>
      <c r="I22" s="12"/>
      <c r="J22" s="6"/>
      <c r="K22" s="6"/>
      <c r="L22" s="6"/>
    </row>
    <row r="23" spans="2:12" s="3" customFormat="1" ht="15" customHeight="1">
      <c r="B23" s="15"/>
      <c r="C23" s="15"/>
      <c r="D23" s="15"/>
      <c r="E23" s="9"/>
      <c r="F23" s="10"/>
      <c r="G23" s="9"/>
      <c r="H23" s="10"/>
      <c r="I23" s="9"/>
      <c r="J23" s="10"/>
      <c r="K23" s="6"/>
      <c r="L23" s="6"/>
    </row>
  </sheetData>
  <sheetProtection/>
  <mergeCells count="6">
    <mergeCell ref="B1:B2"/>
    <mergeCell ref="D1:D2"/>
    <mergeCell ref="E1:F1"/>
    <mergeCell ref="G1:H1"/>
    <mergeCell ref="I1:J1"/>
    <mergeCell ref="L1:L2"/>
  </mergeCells>
  <printOptions/>
  <pageMargins left="0.39375" right="0.39375" top="0.5902777777777778" bottom="0.5902777777777778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7"/>
  <sheetViews>
    <sheetView workbookViewId="0" topLeftCell="A1">
      <selection activeCell="M18" sqref="M18"/>
    </sheetView>
  </sheetViews>
  <sheetFormatPr defaultColWidth="9.140625" defaultRowHeight="12.75"/>
  <cols>
    <col min="1" max="1" width="4.57421875" style="1" customWidth="1"/>
    <col min="2" max="4" width="21.7109375" style="1" customWidth="1"/>
    <col min="5" max="5" width="9.28125" style="2" customWidth="1"/>
    <col min="6" max="6" width="8.7109375" style="3" customWidth="1"/>
    <col min="7" max="7" width="8.57421875" style="2" customWidth="1"/>
    <col min="8" max="8" width="8.8515625" style="3" customWidth="1"/>
    <col min="9" max="9" width="8.140625" style="2" customWidth="1"/>
    <col min="10" max="10" width="8.7109375" style="3" customWidth="1"/>
    <col min="11" max="11" width="9.140625" style="1" customWidth="1"/>
    <col min="12" max="12" width="9.140625" style="3" customWidth="1"/>
    <col min="13" max="16384" width="9.140625" style="1" customWidth="1"/>
  </cols>
  <sheetData>
    <row r="1" spans="2:12" s="3" customFormat="1" ht="26.25" customHeight="1">
      <c r="B1" s="4" t="s">
        <v>0</v>
      </c>
      <c r="C1" s="5"/>
      <c r="D1" s="4" t="s">
        <v>1</v>
      </c>
      <c r="E1" s="6" t="s">
        <v>2</v>
      </c>
      <c r="F1" s="6"/>
      <c r="G1" s="6" t="s">
        <v>3</v>
      </c>
      <c r="H1" s="6"/>
      <c r="I1" s="6" t="s">
        <v>41</v>
      </c>
      <c r="J1" s="6"/>
      <c r="K1" s="6" t="s">
        <v>5</v>
      </c>
      <c r="L1" s="7" t="s">
        <v>6</v>
      </c>
    </row>
    <row r="2" spans="2:12" s="3" customFormat="1" ht="26.25" customHeight="1">
      <c r="B2" s="4"/>
      <c r="C2" s="8"/>
      <c r="D2" s="4"/>
      <c r="E2" s="9" t="s">
        <v>7</v>
      </c>
      <c r="F2" s="10" t="s">
        <v>8</v>
      </c>
      <c r="G2" s="9" t="s">
        <v>7</v>
      </c>
      <c r="H2" s="10" t="s">
        <v>8</v>
      </c>
      <c r="I2" s="9" t="s">
        <v>7</v>
      </c>
      <c r="J2" s="10" t="s">
        <v>8</v>
      </c>
      <c r="K2" s="6"/>
      <c r="L2" s="7"/>
    </row>
    <row r="3" spans="2:12" s="3" customFormat="1" ht="15" customHeight="1">
      <c r="B3" s="11" t="s">
        <v>42</v>
      </c>
      <c r="C3" s="11" t="s">
        <v>43</v>
      </c>
      <c r="D3" s="11" t="s">
        <v>37</v>
      </c>
      <c r="E3" s="9" t="s">
        <v>44</v>
      </c>
      <c r="F3" s="10">
        <v>551</v>
      </c>
      <c r="G3" s="12">
        <v>1.41</v>
      </c>
      <c r="H3" s="6">
        <v>716</v>
      </c>
      <c r="I3" s="9">
        <v>8.45</v>
      </c>
      <c r="J3" s="10">
        <v>585</v>
      </c>
      <c r="K3" s="6">
        <f aca="true" t="shared" si="0" ref="K3:K18">F3+H3+J3</f>
        <v>1852</v>
      </c>
      <c r="L3" s="6">
        <v>30</v>
      </c>
    </row>
    <row r="4" spans="2:12" s="3" customFormat="1" ht="15" customHeight="1">
      <c r="B4" s="11" t="s">
        <v>45</v>
      </c>
      <c r="C4" s="11" t="s">
        <v>46</v>
      </c>
      <c r="D4" s="11" t="s">
        <v>19</v>
      </c>
      <c r="E4" s="12" t="s">
        <v>47</v>
      </c>
      <c r="F4" s="6">
        <v>424</v>
      </c>
      <c r="G4" s="12">
        <v>1.41</v>
      </c>
      <c r="H4" s="6">
        <v>716</v>
      </c>
      <c r="I4" s="12">
        <v>8.73</v>
      </c>
      <c r="J4" s="6">
        <v>614</v>
      </c>
      <c r="K4" s="6">
        <f t="shared" si="0"/>
        <v>1754</v>
      </c>
      <c r="L4" s="6">
        <v>27</v>
      </c>
    </row>
    <row r="5" spans="2:12" s="3" customFormat="1" ht="15" customHeight="1">
      <c r="B5" s="11" t="s">
        <v>48</v>
      </c>
      <c r="C5" s="11" t="s">
        <v>49</v>
      </c>
      <c r="D5" s="11" t="s">
        <v>50</v>
      </c>
      <c r="E5" s="12" t="s">
        <v>51</v>
      </c>
      <c r="F5" s="6">
        <v>526</v>
      </c>
      <c r="G5" s="12">
        <v>1.33</v>
      </c>
      <c r="H5" s="6">
        <v>638</v>
      </c>
      <c r="I5" s="12">
        <v>7.13</v>
      </c>
      <c r="J5" s="6">
        <v>446</v>
      </c>
      <c r="K5" s="6">
        <f t="shared" si="0"/>
        <v>1610</v>
      </c>
      <c r="L5" s="6">
        <v>25</v>
      </c>
    </row>
    <row r="6" spans="2:12" ht="15" customHeight="1">
      <c r="B6" s="11" t="s">
        <v>52</v>
      </c>
      <c r="C6" s="11" t="s">
        <v>53</v>
      </c>
      <c r="D6" s="11" t="s">
        <v>23</v>
      </c>
      <c r="E6" s="12" t="s">
        <v>38</v>
      </c>
      <c r="F6" s="6">
        <v>403</v>
      </c>
      <c r="G6" s="12">
        <v>1.3</v>
      </c>
      <c r="H6" s="6">
        <v>609</v>
      </c>
      <c r="I6" s="12">
        <v>7.34</v>
      </c>
      <c r="J6" s="6">
        <v>469</v>
      </c>
      <c r="K6" s="6">
        <f t="shared" si="0"/>
        <v>1481</v>
      </c>
      <c r="L6" s="6">
        <v>23</v>
      </c>
    </row>
    <row r="7" spans="2:12" ht="15" customHeight="1">
      <c r="B7" s="11" t="s">
        <v>54</v>
      </c>
      <c r="C7" s="11" t="s">
        <v>55</v>
      </c>
      <c r="D7" s="11" t="s">
        <v>56</v>
      </c>
      <c r="E7" s="12" t="s">
        <v>57</v>
      </c>
      <c r="F7" s="6">
        <v>446</v>
      </c>
      <c r="G7" s="12">
        <v>1.3</v>
      </c>
      <c r="H7" s="6">
        <v>609</v>
      </c>
      <c r="I7" s="12">
        <v>6.9</v>
      </c>
      <c r="J7" s="6">
        <v>422</v>
      </c>
      <c r="K7" s="6">
        <f t="shared" si="0"/>
        <v>1477</v>
      </c>
      <c r="L7" s="6">
        <v>21</v>
      </c>
    </row>
    <row r="8" spans="2:12" ht="15" customHeight="1">
      <c r="B8" s="11" t="s">
        <v>58</v>
      </c>
      <c r="C8" s="11" t="s">
        <v>59</v>
      </c>
      <c r="D8" s="11" t="s">
        <v>60</v>
      </c>
      <c r="E8" s="9" t="s">
        <v>26</v>
      </c>
      <c r="F8" s="10">
        <v>601</v>
      </c>
      <c r="G8" s="12">
        <v>1.2</v>
      </c>
      <c r="H8" s="6">
        <v>512</v>
      </c>
      <c r="I8" s="9">
        <v>5.86</v>
      </c>
      <c r="J8" s="10">
        <v>309</v>
      </c>
      <c r="K8" s="6">
        <f t="shared" si="0"/>
        <v>1422</v>
      </c>
      <c r="L8" s="6">
        <v>20</v>
      </c>
    </row>
    <row r="9" spans="2:12" s="3" customFormat="1" ht="15" customHeight="1">
      <c r="B9" s="11" t="s">
        <v>61</v>
      </c>
      <c r="C9" s="11" t="s">
        <v>43</v>
      </c>
      <c r="D9" s="11" t="s">
        <v>50</v>
      </c>
      <c r="E9" s="12" t="s">
        <v>26</v>
      </c>
      <c r="F9" s="6">
        <v>601</v>
      </c>
      <c r="G9" s="12">
        <v>1</v>
      </c>
      <c r="H9" s="6">
        <v>319</v>
      </c>
      <c r="I9" s="12">
        <v>7.63</v>
      </c>
      <c r="J9" s="6">
        <v>500</v>
      </c>
      <c r="K9" s="6">
        <f t="shared" si="0"/>
        <v>1420</v>
      </c>
      <c r="L9" s="6">
        <f aca="true" t="shared" si="1" ref="L9:L18">L8-1</f>
        <v>19</v>
      </c>
    </row>
    <row r="10" spans="2:12" s="3" customFormat="1" ht="15" customHeight="1">
      <c r="B10" s="11" t="s">
        <v>62</v>
      </c>
      <c r="C10" s="11" t="s">
        <v>63</v>
      </c>
      <c r="D10" s="11" t="s">
        <v>23</v>
      </c>
      <c r="E10" s="9" t="s">
        <v>38</v>
      </c>
      <c r="F10" s="10">
        <v>403</v>
      </c>
      <c r="G10" s="12">
        <v>1.25</v>
      </c>
      <c r="H10" s="6">
        <v>561</v>
      </c>
      <c r="I10" s="9">
        <v>7.13</v>
      </c>
      <c r="J10" s="10">
        <v>446</v>
      </c>
      <c r="K10" s="6">
        <f t="shared" si="0"/>
        <v>1410</v>
      </c>
      <c r="L10" s="6">
        <f t="shared" si="1"/>
        <v>18</v>
      </c>
    </row>
    <row r="11" spans="2:12" s="3" customFormat="1" ht="15" customHeight="1">
      <c r="B11" s="11" t="s">
        <v>64</v>
      </c>
      <c r="C11" s="11" t="s">
        <v>65</v>
      </c>
      <c r="D11" s="11" t="s">
        <v>60</v>
      </c>
      <c r="E11" s="12" t="s">
        <v>66</v>
      </c>
      <c r="F11" s="6">
        <v>491</v>
      </c>
      <c r="G11" s="12">
        <v>1.2</v>
      </c>
      <c r="H11" s="6">
        <v>512</v>
      </c>
      <c r="I11" s="12">
        <v>6.49</v>
      </c>
      <c r="J11" s="6">
        <v>377</v>
      </c>
      <c r="K11" s="6">
        <f t="shared" si="0"/>
        <v>1380</v>
      </c>
      <c r="L11" s="6">
        <f t="shared" si="1"/>
        <v>17</v>
      </c>
    </row>
    <row r="12" spans="2:12" ht="15" customHeight="1">
      <c r="B12" s="11" t="s">
        <v>67</v>
      </c>
      <c r="C12" s="11" t="s">
        <v>68</v>
      </c>
      <c r="D12" s="11" t="s">
        <v>37</v>
      </c>
      <c r="E12" s="9" t="s">
        <v>69</v>
      </c>
      <c r="F12" s="10">
        <v>372</v>
      </c>
      <c r="G12" s="9">
        <v>1.15</v>
      </c>
      <c r="H12" s="10">
        <v>464</v>
      </c>
      <c r="I12" s="9">
        <v>8.01</v>
      </c>
      <c r="J12" s="10">
        <v>540</v>
      </c>
      <c r="K12" s="6">
        <f t="shared" si="0"/>
        <v>1376</v>
      </c>
      <c r="L12" s="6">
        <f t="shared" si="1"/>
        <v>16</v>
      </c>
    </row>
    <row r="13" spans="2:12" ht="15" customHeight="1">
      <c r="B13" s="11" t="s">
        <v>70</v>
      </c>
      <c r="C13" s="11" t="s">
        <v>71</v>
      </c>
      <c r="D13" s="11" t="s">
        <v>60</v>
      </c>
      <c r="E13" s="12" t="s">
        <v>72</v>
      </c>
      <c r="F13" s="6">
        <v>588</v>
      </c>
      <c r="G13" s="12">
        <v>1.25</v>
      </c>
      <c r="H13" s="6">
        <v>561</v>
      </c>
      <c r="I13" s="12">
        <v>4.94</v>
      </c>
      <c r="J13" s="6">
        <v>206</v>
      </c>
      <c r="K13" s="6">
        <f t="shared" si="0"/>
        <v>1355</v>
      </c>
      <c r="L13" s="6">
        <f t="shared" si="1"/>
        <v>15</v>
      </c>
    </row>
    <row r="14" spans="2:12" ht="15" customHeight="1">
      <c r="B14" s="11" t="s">
        <v>73</v>
      </c>
      <c r="C14" s="11" t="s">
        <v>74</v>
      </c>
      <c r="D14" s="11" t="s">
        <v>19</v>
      </c>
      <c r="E14" s="9" t="s">
        <v>34</v>
      </c>
      <c r="F14" s="10">
        <v>503</v>
      </c>
      <c r="G14" s="9">
        <v>1.36</v>
      </c>
      <c r="H14" s="10">
        <v>667</v>
      </c>
      <c r="I14" s="9">
        <v>4.29</v>
      </c>
      <c r="J14" s="10">
        <v>132</v>
      </c>
      <c r="K14" s="6">
        <f t="shared" si="0"/>
        <v>1302</v>
      </c>
      <c r="L14" s="6">
        <f t="shared" si="1"/>
        <v>14</v>
      </c>
    </row>
    <row r="15" spans="2:12" s="3" customFormat="1" ht="15" customHeight="1">
      <c r="B15" s="11" t="s">
        <v>75</v>
      </c>
      <c r="C15" s="11" t="s">
        <v>76</v>
      </c>
      <c r="D15" s="11" t="s">
        <v>60</v>
      </c>
      <c r="E15" s="9" t="s">
        <v>77</v>
      </c>
      <c r="F15" s="10">
        <v>296</v>
      </c>
      <c r="G15" s="9">
        <v>1.15</v>
      </c>
      <c r="H15" s="10">
        <v>464</v>
      </c>
      <c r="I15" s="9">
        <v>6.67</v>
      </c>
      <c r="J15" s="10">
        <v>397</v>
      </c>
      <c r="K15" s="6">
        <f t="shared" si="0"/>
        <v>1157</v>
      </c>
      <c r="L15" s="6">
        <f t="shared" si="1"/>
        <v>13</v>
      </c>
    </row>
    <row r="16" spans="2:12" s="3" customFormat="1" ht="15" customHeight="1">
      <c r="B16" s="11" t="s">
        <v>78</v>
      </c>
      <c r="C16" s="11" t="s">
        <v>79</v>
      </c>
      <c r="D16" s="11" t="s">
        <v>56</v>
      </c>
      <c r="E16" s="9" t="s">
        <v>80</v>
      </c>
      <c r="F16" s="10">
        <v>323</v>
      </c>
      <c r="G16" s="9">
        <v>1.15</v>
      </c>
      <c r="H16" s="10">
        <v>464</v>
      </c>
      <c r="I16" s="9">
        <v>5.64</v>
      </c>
      <c r="J16" s="10">
        <v>284</v>
      </c>
      <c r="K16" s="6">
        <f t="shared" si="0"/>
        <v>1071</v>
      </c>
      <c r="L16" s="6">
        <f t="shared" si="1"/>
        <v>12</v>
      </c>
    </row>
    <row r="17" spans="2:12" s="3" customFormat="1" ht="15" customHeight="1">
      <c r="B17" s="11" t="s">
        <v>81</v>
      </c>
      <c r="C17" s="11" t="s">
        <v>82</v>
      </c>
      <c r="D17" s="11" t="s">
        <v>60</v>
      </c>
      <c r="E17" s="9" t="s">
        <v>83</v>
      </c>
      <c r="F17" s="10">
        <v>176</v>
      </c>
      <c r="G17" s="9">
        <v>1.1</v>
      </c>
      <c r="H17" s="10">
        <v>416</v>
      </c>
      <c r="I17" s="9">
        <v>5.59</v>
      </c>
      <c r="J17" s="10">
        <v>279</v>
      </c>
      <c r="K17" s="6">
        <f t="shared" si="0"/>
        <v>871</v>
      </c>
      <c r="L17" s="6">
        <f t="shared" si="1"/>
        <v>11</v>
      </c>
    </row>
    <row r="18" spans="2:12" ht="15" customHeight="1">
      <c r="B18" s="11" t="s">
        <v>84</v>
      </c>
      <c r="C18" s="11" t="s">
        <v>85</v>
      </c>
      <c r="D18" s="11" t="s">
        <v>60</v>
      </c>
      <c r="E18" s="9" t="s">
        <v>77</v>
      </c>
      <c r="F18" s="10">
        <v>296</v>
      </c>
      <c r="G18" s="9" t="s">
        <v>86</v>
      </c>
      <c r="H18" s="10">
        <v>0</v>
      </c>
      <c r="I18" s="9">
        <v>5.73</v>
      </c>
      <c r="J18" s="10">
        <v>294</v>
      </c>
      <c r="K18" s="6">
        <f t="shared" si="0"/>
        <v>590</v>
      </c>
      <c r="L18" s="6">
        <f t="shared" si="1"/>
        <v>10</v>
      </c>
    </row>
    <row r="19" spans="2:12" ht="15" customHeight="1">
      <c r="B19" s="14"/>
      <c r="C19" s="14"/>
      <c r="D19" s="14"/>
      <c r="E19" s="12"/>
      <c r="F19" s="6"/>
      <c r="G19" s="12"/>
      <c r="H19" s="6"/>
      <c r="I19" s="12"/>
      <c r="J19" s="6"/>
      <c r="K19" s="6"/>
      <c r="L19" s="6"/>
    </row>
    <row r="20" spans="2:12" ht="15" customHeight="1">
      <c r="B20" s="14"/>
      <c r="C20" s="14"/>
      <c r="D20" s="14"/>
      <c r="E20" s="12"/>
      <c r="F20" s="6"/>
      <c r="G20" s="12"/>
      <c r="H20" s="6"/>
      <c r="I20" s="12"/>
      <c r="J20" s="6"/>
      <c r="K20" s="6"/>
      <c r="L20" s="6"/>
    </row>
    <row r="21" spans="2:12" s="3" customFormat="1" ht="15" customHeight="1">
      <c r="B21" s="15"/>
      <c r="C21" s="15"/>
      <c r="D21" s="15"/>
      <c r="E21" s="9"/>
      <c r="F21" s="10"/>
      <c r="G21" s="9"/>
      <c r="H21" s="10"/>
      <c r="I21" s="9"/>
      <c r="J21" s="10"/>
      <c r="K21" s="6"/>
      <c r="L21" s="6"/>
    </row>
    <row r="22" spans="2:12" s="3" customFormat="1" ht="15" customHeight="1">
      <c r="B22" s="15"/>
      <c r="C22" s="15"/>
      <c r="D22" s="15"/>
      <c r="E22" s="9"/>
      <c r="F22" s="10"/>
      <c r="G22" s="9"/>
      <c r="H22" s="10"/>
      <c r="I22" s="9"/>
      <c r="J22" s="10"/>
      <c r="K22" s="6"/>
      <c r="L22" s="6"/>
    </row>
    <row r="23" spans="2:12" s="3" customFormat="1" ht="15" customHeight="1">
      <c r="B23" s="15"/>
      <c r="C23" s="15"/>
      <c r="D23" s="15"/>
      <c r="E23" s="9"/>
      <c r="F23" s="10"/>
      <c r="G23" s="9"/>
      <c r="H23" s="10"/>
      <c r="I23" s="9"/>
      <c r="J23" s="10"/>
      <c r="K23" s="6"/>
      <c r="L23" s="6"/>
    </row>
    <row r="24" spans="2:12" ht="15" customHeight="1">
      <c r="B24" s="14"/>
      <c r="C24" s="14"/>
      <c r="D24" s="14"/>
      <c r="E24" s="12"/>
      <c r="F24" s="6"/>
      <c r="G24" s="12"/>
      <c r="H24" s="6"/>
      <c r="I24" s="12"/>
      <c r="J24" s="6"/>
      <c r="K24" s="6"/>
      <c r="L24" s="6"/>
    </row>
    <row r="25" spans="2:12" ht="15" customHeight="1">
      <c r="B25" s="14"/>
      <c r="C25" s="14"/>
      <c r="D25" s="14"/>
      <c r="E25" s="12"/>
      <c r="F25" s="6"/>
      <c r="G25" s="12"/>
      <c r="H25" s="6"/>
      <c r="I25" s="12"/>
      <c r="J25" s="6"/>
      <c r="K25" s="6"/>
      <c r="L25" s="6"/>
    </row>
    <row r="26" spans="2:12" ht="15" customHeight="1">
      <c r="B26" s="14"/>
      <c r="C26" s="14"/>
      <c r="D26" s="14"/>
      <c r="E26" s="12"/>
      <c r="F26" s="6"/>
      <c r="G26" s="12"/>
      <c r="H26" s="6"/>
      <c r="I26" s="12"/>
      <c r="J26" s="6"/>
      <c r="K26" s="6"/>
      <c r="L26" s="6"/>
    </row>
    <row r="27" spans="2:12" s="3" customFormat="1" ht="15" customHeight="1">
      <c r="B27" s="15"/>
      <c r="C27" s="15"/>
      <c r="D27" s="15"/>
      <c r="E27" s="9"/>
      <c r="F27" s="10"/>
      <c r="G27" s="9"/>
      <c r="H27" s="10"/>
      <c r="I27" s="9"/>
      <c r="J27" s="10"/>
      <c r="K27" s="6"/>
      <c r="L27" s="6"/>
    </row>
  </sheetData>
  <sheetProtection/>
  <mergeCells count="6">
    <mergeCell ref="B1:B2"/>
    <mergeCell ref="D1:D2"/>
    <mergeCell ref="E1:F1"/>
    <mergeCell ref="G1:H1"/>
    <mergeCell ref="I1:J1"/>
    <mergeCell ref="L1:L2"/>
  </mergeCells>
  <printOptions/>
  <pageMargins left="0.39375" right="0.39375" top="0.5902777777777778" bottom="0.5902777777777778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O9" sqref="O9"/>
    </sheetView>
  </sheetViews>
  <sheetFormatPr defaultColWidth="9.140625" defaultRowHeight="12.75"/>
  <cols>
    <col min="1" max="1" width="4.57421875" style="1" customWidth="1"/>
    <col min="2" max="4" width="21.7109375" style="1" customWidth="1"/>
    <col min="5" max="5" width="9.28125" style="2" customWidth="1"/>
    <col min="6" max="6" width="8.7109375" style="3" customWidth="1"/>
    <col min="7" max="7" width="8.57421875" style="2" customWidth="1"/>
    <col min="8" max="8" width="8.8515625" style="3" customWidth="1"/>
    <col min="9" max="9" width="8.140625" style="2" customWidth="1"/>
    <col min="10" max="10" width="8.7109375" style="3" customWidth="1"/>
    <col min="11" max="11" width="9.140625" style="1" customWidth="1"/>
    <col min="12" max="12" width="9.140625" style="3" customWidth="1"/>
    <col min="13" max="16384" width="9.140625" style="1" customWidth="1"/>
  </cols>
  <sheetData>
    <row r="1" spans="2:12" s="3" customFormat="1" ht="26.25" customHeight="1">
      <c r="B1" s="4" t="s">
        <v>0</v>
      </c>
      <c r="C1" s="5"/>
      <c r="D1" s="4" t="s">
        <v>1</v>
      </c>
      <c r="E1" s="6" t="s">
        <v>2</v>
      </c>
      <c r="F1" s="6"/>
      <c r="G1" s="6" t="s">
        <v>3</v>
      </c>
      <c r="H1" s="6"/>
      <c r="I1" s="6" t="s">
        <v>87</v>
      </c>
      <c r="J1" s="6"/>
      <c r="K1" s="6" t="s">
        <v>5</v>
      </c>
      <c r="L1" s="7" t="s">
        <v>6</v>
      </c>
    </row>
    <row r="2" spans="2:12" s="3" customFormat="1" ht="26.25" customHeight="1">
      <c r="B2" s="4"/>
      <c r="C2" s="8"/>
      <c r="D2" s="4"/>
      <c r="E2" s="9" t="s">
        <v>7</v>
      </c>
      <c r="F2" s="10" t="s">
        <v>8</v>
      </c>
      <c r="G2" s="9" t="s">
        <v>7</v>
      </c>
      <c r="H2" s="10" t="s">
        <v>8</v>
      </c>
      <c r="I2" s="9" t="s">
        <v>7</v>
      </c>
      <c r="J2" s="10" t="s">
        <v>8</v>
      </c>
      <c r="K2" s="6"/>
      <c r="L2" s="7"/>
    </row>
    <row r="3" spans="1:12" s="3" customFormat="1" ht="15" customHeight="1">
      <c r="A3" s="1">
        <v>1</v>
      </c>
      <c r="B3" s="11" t="s">
        <v>88</v>
      </c>
      <c r="C3" s="11" t="s">
        <v>89</v>
      </c>
      <c r="D3" s="11" t="s">
        <v>19</v>
      </c>
      <c r="E3" s="9" t="s">
        <v>47</v>
      </c>
      <c r="F3" s="10">
        <v>611</v>
      </c>
      <c r="G3" s="9">
        <v>1.1</v>
      </c>
      <c r="H3" s="10">
        <v>519</v>
      </c>
      <c r="I3" s="9">
        <v>6.11</v>
      </c>
      <c r="J3" s="10">
        <v>531</v>
      </c>
      <c r="K3" s="6">
        <f aca="true" t="shared" si="0" ref="K3:K18">F3+H3+J3</f>
        <v>1661</v>
      </c>
      <c r="L3" s="6">
        <v>30</v>
      </c>
    </row>
    <row r="4" spans="1:12" s="3" customFormat="1" ht="15" customHeight="1">
      <c r="A4" s="1">
        <v>2</v>
      </c>
      <c r="B4" s="11" t="s">
        <v>90</v>
      </c>
      <c r="C4" s="11" t="s">
        <v>91</v>
      </c>
      <c r="D4" s="11" t="s">
        <v>19</v>
      </c>
      <c r="E4" s="9" t="s">
        <v>92</v>
      </c>
      <c r="F4" s="10">
        <v>415</v>
      </c>
      <c r="G4" s="9">
        <v>1.05</v>
      </c>
      <c r="H4" s="10">
        <v>477</v>
      </c>
      <c r="I4" s="9">
        <v>6.81</v>
      </c>
      <c r="J4" s="10">
        <v>647</v>
      </c>
      <c r="K4" s="6">
        <f t="shared" si="0"/>
        <v>1539</v>
      </c>
      <c r="L4" s="6">
        <v>27</v>
      </c>
    </row>
    <row r="5" spans="1:12" s="3" customFormat="1" ht="15" customHeight="1">
      <c r="A5" s="16">
        <v>3</v>
      </c>
      <c r="B5" s="11" t="s">
        <v>93</v>
      </c>
      <c r="C5" s="11" t="s">
        <v>94</v>
      </c>
      <c r="D5" s="11" t="s">
        <v>19</v>
      </c>
      <c r="E5" s="12" t="s">
        <v>95</v>
      </c>
      <c r="F5" s="6">
        <v>442</v>
      </c>
      <c r="G5" s="12">
        <v>1.14</v>
      </c>
      <c r="H5" s="6">
        <v>553</v>
      </c>
      <c r="I5" s="12">
        <v>5.2</v>
      </c>
      <c r="J5" s="6">
        <v>393</v>
      </c>
      <c r="K5" s="6">
        <f t="shared" si="0"/>
        <v>1388</v>
      </c>
      <c r="L5" s="6">
        <v>25</v>
      </c>
    </row>
    <row r="6" spans="1:13" ht="15" customHeight="1">
      <c r="A6" s="1">
        <v>4</v>
      </c>
      <c r="B6" s="11" t="s">
        <v>96</v>
      </c>
      <c r="C6" s="11" t="s">
        <v>97</v>
      </c>
      <c r="D6" s="11" t="s">
        <v>60</v>
      </c>
      <c r="E6" s="9" t="s">
        <v>98</v>
      </c>
      <c r="F6" s="10">
        <v>470</v>
      </c>
      <c r="G6" s="9">
        <v>1</v>
      </c>
      <c r="H6" s="10">
        <v>436</v>
      </c>
      <c r="I6" s="9">
        <v>5.62</v>
      </c>
      <c r="J6" s="10">
        <v>455</v>
      </c>
      <c r="K6" s="6">
        <f t="shared" si="0"/>
        <v>1361</v>
      </c>
      <c r="L6" s="6">
        <v>21</v>
      </c>
      <c r="M6" s="3"/>
    </row>
    <row r="7" spans="1:13" ht="15" customHeight="1">
      <c r="A7" s="3">
        <v>5</v>
      </c>
      <c r="B7" s="11" t="s">
        <v>99</v>
      </c>
      <c r="C7" s="11" t="s">
        <v>100</v>
      </c>
      <c r="D7" s="11" t="s">
        <v>37</v>
      </c>
      <c r="E7" s="12" t="s">
        <v>101</v>
      </c>
      <c r="F7" s="6">
        <v>424</v>
      </c>
      <c r="G7" s="12">
        <v>1.1</v>
      </c>
      <c r="H7" s="10">
        <v>519</v>
      </c>
      <c r="I7" s="12">
        <v>4.97</v>
      </c>
      <c r="J7" s="6">
        <v>360</v>
      </c>
      <c r="K7" s="6">
        <f t="shared" si="0"/>
        <v>1303</v>
      </c>
      <c r="L7" s="6">
        <v>20</v>
      </c>
      <c r="M7" s="3"/>
    </row>
    <row r="8" spans="1:12" s="3" customFormat="1" ht="15" customHeight="1">
      <c r="A8" s="3">
        <v>6</v>
      </c>
      <c r="B8" s="11" t="s">
        <v>102</v>
      </c>
      <c r="C8" s="11" t="s">
        <v>103</v>
      </c>
      <c r="D8" s="11" t="s">
        <v>60</v>
      </c>
      <c r="E8" s="9" t="s">
        <v>95</v>
      </c>
      <c r="F8" s="10">
        <v>442</v>
      </c>
      <c r="G8" s="9">
        <v>0.95</v>
      </c>
      <c r="H8" s="10">
        <v>396</v>
      </c>
      <c r="I8" s="9">
        <v>5.28</v>
      </c>
      <c r="J8" s="10">
        <v>405</v>
      </c>
      <c r="K8" s="6">
        <f t="shared" si="0"/>
        <v>1243</v>
      </c>
      <c r="L8" s="6">
        <f>L7-1</f>
        <v>19</v>
      </c>
    </row>
    <row r="9" spans="1:12" s="3" customFormat="1" ht="15" customHeight="1">
      <c r="A9" s="3">
        <v>7</v>
      </c>
      <c r="B9" s="11" t="s">
        <v>104</v>
      </c>
      <c r="C9" s="11" t="s">
        <v>76</v>
      </c>
      <c r="D9" s="11" t="s">
        <v>105</v>
      </c>
      <c r="E9" s="9" t="s">
        <v>95</v>
      </c>
      <c r="F9" s="10">
        <v>442</v>
      </c>
      <c r="G9" s="9">
        <v>1</v>
      </c>
      <c r="H9" s="10">
        <v>436</v>
      </c>
      <c r="I9" s="9">
        <v>4.47</v>
      </c>
      <c r="J9" s="10">
        <v>291</v>
      </c>
      <c r="K9" s="6">
        <f t="shared" si="0"/>
        <v>1169</v>
      </c>
      <c r="L9" s="6">
        <f>L8-1</f>
        <v>18</v>
      </c>
    </row>
    <row r="10" spans="1:12" s="3" customFormat="1" ht="15" customHeight="1">
      <c r="A10" s="3">
        <v>8</v>
      </c>
      <c r="B10" s="11" t="s">
        <v>106</v>
      </c>
      <c r="C10" s="11" t="s">
        <v>107</v>
      </c>
      <c r="D10" s="11" t="s">
        <v>60</v>
      </c>
      <c r="E10" s="12" t="s">
        <v>108</v>
      </c>
      <c r="F10" s="6">
        <v>433</v>
      </c>
      <c r="G10" s="12">
        <v>1.05</v>
      </c>
      <c r="H10" s="6">
        <v>477</v>
      </c>
      <c r="I10" s="12">
        <v>4.16</v>
      </c>
      <c r="J10" s="6">
        <v>250</v>
      </c>
      <c r="K10" s="6">
        <f t="shared" si="0"/>
        <v>1160</v>
      </c>
      <c r="L10" s="6">
        <f>L9-1</f>
        <v>17</v>
      </c>
    </row>
    <row r="11" spans="1:13" ht="15" customHeight="1">
      <c r="A11" s="3">
        <v>9</v>
      </c>
      <c r="B11" s="11" t="s">
        <v>109</v>
      </c>
      <c r="C11" s="11" t="s">
        <v>100</v>
      </c>
      <c r="D11" s="11" t="s">
        <v>105</v>
      </c>
      <c r="E11" s="9" t="s">
        <v>110</v>
      </c>
      <c r="F11" s="10">
        <v>355</v>
      </c>
      <c r="G11" s="9">
        <v>0.95</v>
      </c>
      <c r="H11" s="10">
        <v>396</v>
      </c>
      <c r="I11" s="9">
        <v>5.2</v>
      </c>
      <c r="J11" s="10">
        <v>393</v>
      </c>
      <c r="K11" s="6">
        <f t="shared" si="0"/>
        <v>1144</v>
      </c>
      <c r="L11" s="6">
        <f>L10-1</f>
        <v>16</v>
      </c>
      <c r="M11" s="3"/>
    </row>
    <row r="12" spans="1:12" ht="15" customHeight="1">
      <c r="A12" s="3">
        <v>10</v>
      </c>
      <c r="B12" s="11" t="s">
        <v>111</v>
      </c>
      <c r="C12" s="11" t="s">
        <v>112</v>
      </c>
      <c r="D12" s="11" t="s">
        <v>113</v>
      </c>
      <c r="E12" s="12" t="s">
        <v>92</v>
      </c>
      <c r="F12" s="6">
        <v>415</v>
      </c>
      <c r="G12" s="12">
        <v>1</v>
      </c>
      <c r="H12" s="6">
        <v>436</v>
      </c>
      <c r="I12" s="12">
        <v>4.36</v>
      </c>
      <c r="J12" s="6">
        <v>277</v>
      </c>
      <c r="K12" s="6">
        <f t="shared" si="0"/>
        <v>1128</v>
      </c>
      <c r="L12" s="6">
        <v>15</v>
      </c>
    </row>
    <row r="13" spans="1:12" s="3" customFormat="1" ht="15" customHeight="1">
      <c r="A13" s="3">
        <v>11</v>
      </c>
      <c r="B13" s="14" t="s">
        <v>114</v>
      </c>
      <c r="C13" s="14" t="s">
        <v>82</v>
      </c>
      <c r="D13" s="11" t="s">
        <v>60</v>
      </c>
      <c r="E13" s="12" t="s">
        <v>115</v>
      </c>
      <c r="F13" s="6">
        <v>300</v>
      </c>
      <c r="G13" s="12">
        <v>0.95</v>
      </c>
      <c r="H13" s="6">
        <v>396</v>
      </c>
      <c r="I13" s="12">
        <v>4.96</v>
      </c>
      <c r="J13" s="6">
        <v>359</v>
      </c>
      <c r="K13" s="6">
        <f t="shared" si="0"/>
        <v>1055</v>
      </c>
      <c r="L13" s="6">
        <f aca="true" t="shared" si="1" ref="L13:L18">L12-1</f>
        <v>14</v>
      </c>
    </row>
    <row r="14" spans="1:12" s="3" customFormat="1" ht="15" customHeight="1">
      <c r="A14" s="3">
        <v>12</v>
      </c>
      <c r="B14" s="11" t="s">
        <v>116</v>
      </c>
      <c r="C14" s="11" t="s">
        <v>117</v>
      </c>
      <c r="D14" s="11" t="s">
        <v>105</v>
      </c>
      <c r="E14" s="12" t="s">
        <v>118</v>
      </c>
      <c r="F14" s="6">
        <v>251</v>
      </c>
      <c r="G14" s="12">
        <v>0.95</v>
      </c>
      <c r="H14" s="6">
        <v>396</v>
      </c>
      <c r="I14" s="12">
        <v>4.1</v>
      </c>
      <c r="J14" s="6">
        <v>243</v>
      </c>
      <c r="K14" s="6">
        <f t="shared" si="0"/>
        <v>890</v>
      </c>
      <c r="L14" s="6">
        <f t="shared" si="1"/>
        <v>13</v>
      </c>
    </row>
    <row r="15" spans="1:12" s="3" customFormat="1" ht="15" customHeight="1">
      <c r="A15" s="3">
        <v>13</v>
      </c>
      <c r="B15" s="11" t="s">
        <v>119</v>
      </c>
      <c r="C15" s="11" t="s">
        <v>120</v>
      </c>
      <c r="D15" s="11" t="s">
        <v>37</v>
      </c>
      <c r="E15" s="12" t="s">
        <v>121</v>
      </c>
      <c r="F15" s="6">
        <v>269</v>
      </c>
      <c r="G15" s="12">
        <v>0.95</v>
      </c>
      <c r="H15" s="6">
        <v>396</v>
      </c>
      <c r="I15" s="12">
        <v>3.74</v>
      </c>
      <c r="J15" s="6">
        <v>198</v>
      </c>
      <c r="K15" s="6">
        <f t="shared" si="0"/>
        <v>863</v>
      </c>
      <c r="L15" s="6">
        <f t="shared" si="1"/>
        <v>12</v>
      </c>
    </row>
    <row r="16" spans="1:12" ht="15" customHeight="1">
      <c r="A16" s="3">
        <v>14</v>
      </c>
      <c r="B16" s="11" t="s">
        <v>122</v>
      </c>
      <c r="C16" s="11" t="s">
        <v>79</v>
      </c>
      <c r="D16" s="11" t="s">
        <v>105</v>
      </c>
      <c r="E16" s="9" t="s">
        <v>115</v>
      </c>
      <c r="F16" s="10">
        <v>300</v>
      </c>
      <c r="G16" s="9">
        <v>0.7</v>
      </c>
      <c r="H16" s="10">
        <v>206</v>
      </c>
      <c r="I16" s="9">
        <v>3.15</v>
      </c>
      <c r="J16" s="10">
        <v>128</v>
      </c>
      <c r="K16" s="6">
        <f t="shared" si="0"/>
        <v>634</v>
      </c>
      <c r="L16" s="6">
        <f t="shared" si="1"/>
        <v>11</v>
      </c>
    </row>
    <row r="17" spans="1:12" ht="15" customHeight="1">
      <c r="A17" s="3">
        <v>15</v>
      </c>
      <c r="B17" s="11" t="s">
        <v>61</v>
      </c>
      <c r="C17" s="11" t="s">
        <v>123</v>
      </c>
      <c r="D17" s="11" t="s">
        <v>37</v>
      </c>
      <c r="E17" s="9" t="s">
        <v>121</v>
      </c>
      <c r="F17" s="10">
        <v>269</v>
      </c>
      <c r="G17" s="9" t="s">
        <v>124</v>
      </c>
      <c r="H17" s="10">
        <v>0</v>
      </c>
      <c r="I17" s="9">
        <v>3.67</v>
      </c>
      <c r="J17" s="10">
        <v>189</v>
      </c>
      <c r="K17" s="6">
        <f t="shared" si="0"/>
        <v>458</v>
      </c>
      <c r="L17" s="6">
        <f t="shared" si="1"/>
        <v>10</v>
      </c>
    </row>
    <row r="18" spans="1:13" ht="15" customHeight="1">
      <c r="A18" s="17">
        <v>16</v>
      </c>
      <c r="B18" s="11" t="s">
        <v>125</v>
      </c>
      <c r="C18" s="11" t="s">
        <v>126</v>
      </c>
      <c r="D18" s="11" t="s">
        <v>105</v>
      </c>
      <c r="E18" s="12" t="s">
        <v>127</v>
      </c>
      <c r="F18" s="6">
        <v>223</v>
      </c>
      <c r="G18" s="12">
        <v>0.7</v>
      </c>
      <c r="H18" s="6">
        <v>206</v>
      </c>
      <c r="I18" s="12">
        <v>2.03</v>
      </c>
      <c r="J18" s="6">
        <v>12</v>
      </c>
      <c r="K18" s="6">
        <f t="shared" si="0"/>
        <v>441</v>
      </c>
      <c r="L18" s="6">
        <f t="shared" si="1"/>
        <v>9</v>
      </c>
      <c r="M18" s="18"/>
    </row>
    <row r="19" spans="1:12" s="3" customFormat="1" ht="15" customHeight="1">
      <c r="A19" s="17"/>
      <c r="B19" s="11"/>
      <c r="C19" s="11"/>
      <c r="D19" s="11"/>
      <c r="E19" s="12"/>
      <c r="F19" s="6"/>
      <c r="G19" s="12"/>
      <c r="H19" s="6"/>
      <c r="I19" s="12"/>
      <c r="J19" s="6"/>
      <c r="K19" s="6"/>
      <c r="L19" s="6"/>
    </row>
    <row r="20" spans="2:12" s="3" customFormat="1" ht="15" customHeight="1">
      <c r="B20" s="15"/>
      <c r="C20" s="15"/>
      <c r="D20" s="15"/>
      <c r="E20" s="9"/>
      <c r="F20" s="10"/>
      <c r="G20" s="9"/>
      <c r="H20" s="10"/>
      <c r="I20" s="9"/>
      <c r="J20" s="10"/>
      <c r="K20" s="6"/>
      <c r="L20" s="6"/>
    </row>
    <row r="21" spans="2:12" s="3" customFormat="1" ht="15" customHeight="1">
      <c r="B21" s="15"/>
      <c r="C21" s="15"/>
      <c r="D21" s="15"/>
      <c r="E21" s="9"/>
      <c r="F21" s="10"/>
      <c r="G21" s="9"/>
      <c r="H21" s="10"/>
      <c r="I21" s="9"/>
      <c r="J21" s="10"/>
      <c r="K21" s="6"/>
      <c r="L21" s="6"/>
    </row>
    <row r="22" spans="2:12" ht="15" customHeight="1">
      <c r="B22" s="14"/>
      <c r="C22" s="14"/>
      <c r="D22" s="14"/>
      <c r="E22" s="12"/>
      <c r="F22" s="6"/>
      <c r="G22" s="12"/>
      <c r="H22" s="6"/>
      <c r="I22" s="12"/>
      <c r="J22" s="6"/>
      <c r="K22" s="6"/>
      <c r="L22" s="6"/>
    </row>
    <row r="23" spans="2:12" ht="15" customHeight="1">
      <c r="B23" s="14"/>
      <c r="C23" s="14"/>
      <c r="D23" s="14"/>
      <c r="E23" s="12"/>
      <c r="F23" s="6"/>
      <c r="G23" s="12"/>
      <c r="H23" s="6"/>
      <c r="I23" s="12"/>
      <c r="J23" s="6"/>
      <c r="K23" s="6"/>
      <c r="L23" s="6"/>
    </row>
    <row r="24" spans="2:12" ht="15" customHeight="1">
      <c r="B24" s="14"/>
      <c r="C24" s="14"/>
      <c r="D24" s="14"/>
      <c r="E24" s="12"/>
      <c r="F24" s="6"/>
      <c r="G24" s="12"/>
      <c r="H24" s="6"/>
      <c r="I24" s="12"/>
      <c r="J24" s="6"/>
      <c r="K24" s="6"/>
      <c r="L24" s="6"/>
    </row>
    <row r="25" spans="2:12" s="3" customFormat="1" ht="15" customHeight="1">
      <c r="B25" s="15"/>
      <c r="C25" s="15"/>
      <c r="D25" s="15"/>
      <c r="E25" s="9"/>
      <c r="F25" s="10"/>
      <c r="G25" s="9"/>
      <c r="H25" s="10"/>
      <c r="I25" s="9"/>
      <c r="J25" s="10"/>
      <c r="K25" s="6"/>
      <c r="L25" s="6"/>
    </row>
  </sheetData>
  <sheetProtection/>
  <mergeCells count="6">
    <mergeCell ref="B1:B2"/>
    <mergeCell ref="D1:D2"/>
    <mergeCell ref="E1:F1"/>
    <mergeCell ref="G1:H1"/>
    <mergeCell ref="I1:J1"/>
    <mergeCell ref="L1:L2"/>
  </mergeCells>
  <printOptions/>
  <pageMargins left="0.39375" right="0.39375" top="0.5902777777777778" bottom="0.5902777777777778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N7" sqref="N7"/>
    </sheetView>
  </sheetViews>
  <sheetFormatPr defaultColWidth="9.140625" defaultRowHeight="12.75"/>
  <cols>
    <col min="1" max="1" width="4.57421875" style="1" customWidth="1"/>
    <col min="2" max="4" width="21.7109375" style="1" customWidth="1"/>
    <col min="5" max="5" width="9.28125" style="2" customWidth="1"/>
    <col min="6" max="6" width="8.7109375" style="3" customWidth="1"/>
    <col min="7" max="7" width="8.57421875" style="2" customWidth="1"/>
    <col min="8" max="8" width="8.8515625" style="3" customWidth="1"/>
    <col min="9" max="9" width="8.140625" style="2" customWidth="1"/>
    <col min="10" max="10" width="8.7109375" style="3" customWidth="1"/>
    <col min="11" max="11" width="9.140625" style="1" customWidth="1"/>
    <col min="12" max="12" width="9.140625" style="3" customWidth="1"/>
    <col min="13" max="16384" width="9.140625" style="1" customWidth="1"/>
  </cols>
  <sheetData>
    <row r="1" spans="2:12" s="3" customFormat="1" ht="26.25" customHeight="1">
      <c r="B1" s="4" t="s">
        <v>0</v>
      </c>
      <c r="C1" s="5"/>
      <c r="D1" s="4" t="s">
        <v>1</v>
      </c>
      <c r="E1" s="6" t="s">
        <v>2</v>
      </c>
      <c r="F1" s="6"/>
      <c r="G1" s="6" t="s">
        <v>3</v>
      </c>
      <c r="H1" s="6"/>
      <c r="I1" s="6" t="s">
        <v>87</v>
      </c>
      <c r="J1" s="6"/>
      <c r="K1" s="6" t="s">
        <v>5</v>
      </c>
      <c r="L1" s="7" t="s">
        <v>6</v>
      </c>
    </row>
    <row r="2" spans="2:12" s="3" customFormat="1" ht="26.25" customHeight="1">
      <c r="B2" s="4"/>
      <c r="C2" s="8"/>
      <c r="D2" s="4"/>
      <c r="E2" s="9" t="s">
        <v>7</v>
      </c>
      <c r="F2" s="10" t="s">
        <v>8</v>
      </c>
      <c r="G2" s="9" t="s">
        <v>7</v>
      </c>
      <c r="H2" s="10" t="s">
        <v>8</v>
      </c>
      <c r="I2" s="9" t="s">
        <v>7</v>
      </c>
      <c r="J2" s="10" t="s">
        <v>8</v>
      </c>
      <c r="K2" s="6"/>
      <c r="L2" s="7"/>
    </row>
    <row r="3" spans="1:12" s="3" customFormat="1" ht="15" customHeight="1">
      <c r="A3" s="16">
        <v>1</v>
      </c>
      <c r="B3" s="11" t="s">
        <v>128</v>
      </c>
      <c r="C3" s="11" t="s">
        <v>129</v>
      </c>
      <c r="D3" s="11" t="s">
        <v>11</v>
      </c>
      <c r="E3" s="12" t="s">
        <v>44</v>
      </c>
      <c r="F3" s="6">
        <v>569</v>
      </c>
      <c r="G3" s="12">
        <v>1.16</v>
      </c>
      <c r="H3" s="6">
        <v>683</v>
      </c>
      <c r="I3" s="12">
        <v>5.78</v>
      </c>
      <c r="J3" s="6">
        <v>184</v>
      </c>
      <c r="K3" s="6">
        <f aca="true" t="shared" si="0" ref="K3:K25">F3+H3+J3</f>
        <v>1436</v>
      </c>
      <c r="L3" s="6">
        <v>30</v>
      </c>
    </row>
    <row r="4" spans="1:12" s="3" customFormat="1" ht="15" customHeight="1">
      <c r="A4" s="3">
        <v>2</v>
      </c>
      <c r="B4" s="11" t="s">
        <v>130</v>
      </c>
      <c r="C4" s="11" t="s">
        <v>131</v>
      </c>
      <c r="D4" s="11" t="s">
        <v>37</v>
      </c>
      <c r="E4" s="12" t="s">
        <v>66</v>
      </c>
      <c r="F4" s="6">
        <v>518</v>
      </c>
      <c r="G4" s="9">
        <v>1.1</v>
      </c>
      <c r="H4" s="10">
        <v>611</v>
      </c>
      <c r="I4" s="12">
        <v>6.25</v>
      </c>
      <c r="J4" s="6">
        <v>222</v>
      </c>
      <c r="K4" s="6">
        <f t="shared" si="0"/>
        <v>1351</v>
      </c>
      <c r="L4" s="6">
        <v>27</v>
      </c>
    </row>
    <row r="5" spans="1:12" s="3" customFormat="1" ht="15" customHeight="1">
      <c r="A5" s="3">
        <v>3</v>
      </c>
      <c r="B5" s="11" t="s">
        <v>132</v>
      </c>
      <c r="C5" s="11" t="s">
        <v>133</v>
      </c>
      <c r="D5" s="11" t="s">
        <v>37</v>
      </c>
      <c r="E5" s="9" t="s">
        <v>134</v>
      </c>
      <c r="F5" s="10">
        <v>451</v>
      </c>
      <c r="G5" s="9">
        <v>1.14</v>
      </c>
      <c r="H5" s="10">
        <v>659</v>
      </c>
      <c r="I5" s="9">
        <v>6.08</v>
      </c>
      <c r="J5" s="10">
        <v>208</v>
      </c>
      <c r="K5" s="6">
        <f t="shared" si="0"/>
        <v>1318</v>
      </c>
      <c r="L5" s="6">
        <v>25</v>
      </c>
    </row>
    <row r="6" spans="1:13" ht="15" customHeight="1">
      <c r="A6" s="18">
        <v>4</v>
      </c>
      <c r="B6" s="11" t="s">
        <v>135</v>
      </c>
      <c r="C6" s="11" t="s">
        <v>136</v>
      </c>
      <c r="D6" s="11" t="s">
        <v>11</v>
      </c>
      <c r="E6" s="9" t="s">
        <v>137</v>
      </c>
      <c r="F6" s="10">
        <v>397</v>
      </c>
      <c r="G6" s="9">
        <v>1.1</v>
      </c>
      <c r="H6" s="10">
        <v>611</v>
      </c>
      <c r="I6" s="9">
        <v>5.74</v>
      </c>
      <c r="J6" s="10">
        <v>181</v>
      </c>
      <c r="K6" s="6">
        <f t="shared" si="0"/>
        <v>1189</v>
      </c>
      <c r="L6" s="6">
        <v>23</v>
      </c>
      <c r="M6" s="18"/>
    </row>
    <row r="7" spans="1:12" ht="15" customHeight="1">
      <c r="A7" s="16">
        <v>5</v>
      </c>
      <c r="B7" s="11" t="s">
        <v>138</v>
      </c>
      <c r="C7" s="11" t="s">
        <v>139</v>
      </c>
      <c r="D7" s="11" t="s">
        <v>19</v>
      </c>
      <c r="E7" s="9" t="s">
        <v>69</v>
      </c>
      <c r="F7" s="10">
        <v>415</v>
      </c>
      <c r="G7" s="12">
        <v>1</v>
      </c>
      <c r="H7" s="6">
        <v>500</v>
      </c>
      <c r="I7" s="9">
        <v>6.77</v>
      </c>
      <c r="J7" s="10">
        <v>263</v>
      </c>
      <c r="K7" s="6">
        <f t="shared" si="0"/>
        <v>1178</v>
      </c>
      <c r="L7" s="6">
        <v>21</v>
      </c>
    </row>
    <row r="8" spans="1:13" ht="15" customHeight="1">
      <c r="A8" s="3">
        <v>6</v>
      </c>
      <c r="B8" s="11" t="s">
        <v>140</v>
      </c>
      <c r="C8" s="11" t="s">
        <v>18</v>
      </c>
      <c r="D8" s="11" t="s">
        <v>50</v>
      </c>
      <c r="E8" s="9" t="s">
        <v>141</v>
      </c>
      <c r="F8" s="10">
        <v>380</v>
      </c>
      <c r="G8" s="9">
        <v>1.05</v>
      </c>
      <c r="H8" s="10">
        <v>554</v>
      </c>
      <c r="I8" s="9">
        <v>5.96</v>
      </c>
      <c r="J8" s="10">
        <v>199</v>
      </c>
      <c r="K8" s="6">
        <f t="shared" si="0"/>
        <v>1133</v>
      </c>
      <c r="L8" s="6">
        <v>20</v>
      </c>
      <c r="M8" s="3"/>
    </row>
    <row r="9" spans="1:12" s="3" customFormat="1" ht="15" customHeight="1">
      <c r="A9" s="3">
        <v>7</v>
      </c>
      <c r="B9" s="11" t="s">
        <v>142</v>
      </c>
      <c r="C9" s="11" t="s">
        <v>143</v>
      </c>
      <c r="D9" s="11" t="s">
        <v>19</v>
      </c>
      <c r="E9" s="9" t="s">
        <v>92</v>
      </c>
      <c r="F9" s="10">
        <v>293</v>
      </c>
      <c r="G9" s="9">
        <v>1.05</v>
      </c>
      <c r="H9" s="10">
        <v>554</v>
      </c>
      <c r="I9" s="9">
        <v>6.31</v>
      </c>
      <c r="J9" s="10">
        <v>227</v>
      </c>
      <c r="K9" s="6">
        <f t="shared" si="0"/>
        <v>1074</v>
      </c>
      <c r="L9" s="6">
        <v>19</v>
      </c>
    </row>
    <row r="10" spans="1:12" s="3" customFormat="1" ht="15" customHeight="1">
      <c r="A10" s="3">
        <v>8</v>
      </c>
      <c r="B10" s="11" t="s">
        <v>144</v>
      </c>
      <c r="C10" s="11" t="s">
        <v>145</v>
      </c>
      <c r="D10" s="11" t="s">
        <v>146</v>
      </c>
      <c r="E10" s="9" t="s">
        <v>101</v>
      </c>
      <c r="F10" s="10">
        <v>300</v>
      </c>
      <c r="G10" s="9">
        <v>0.95</v>
      </c>
      <c r="H10" s="10">
        <v>448</v>
      </c>
      <c r="I10" s="9">
        <v>7.01</v>
      </c>
      <c r="J10" s="10">
        <v>282</v>
      </c>
      <c r="K10" s="6">
        <f t="shared" si="0"/>
        <v>1030</v>
      </c>
      <c r="L10" s="6">
        <f>L9-1</f>
        <v>18</v>
      </c>
    </row>
    <row r="11" spans="1:13" ht="15" customHeight="1">
      <c r="A11" s="3">
        <v>9</v>
      </c>
      <c r="B11" s="13" t="s">
        <v>147</v>
      </c>
      <c r="C11" s="13" t="s">
        <v>148</v>
      </c>
      <c r="D11" s="13" t="s">
        <v>37</v>
      </c>
      <c r="E11" s="9" t="s">
        <v>149</v>
      </c>
      <c r="F11" s="10">
        <v>269</v>
      </c>
      <c r="G11" s="9">
        <v>0.95</v>
      </c>
      <c r="H11" s="10">
        <v>448</v>
      </c>
      <c r="I11" s="9">
        <v>7.11</v>
      </c>
      <c r="J11" s="10">
        <v>290</v>
      </c>
      <c r="K11" s="6">
        <f t="shared" si="0"/>
        <v>1007</v>
      </c>
      <c r="L11" s="6">
        <f>L10-1</f>
        <v>17</v>
      </c>
      <c r="M11" s="3"/>
    </row>
    <row r="12" spans="1:13" ht="15" customHeight="1">
      <c r="A12" s="18">
        <v>10</v>
      </c>
      <c r="B12" s="11" t="s">
        <v>111</v>
      </c>
      <c r="C12" s="11" t="s">
        <v>150</v>
      </c>
      <c r="D12" s="11" t="s">
        <v>113</v>
      </c>
      <c r="E12" s="12" t="s">
        <v>151</v>
      </c>
      <c r="F12" s="6">
        <v>287</v>
      </c>
      <c r="G12" s="9">
        <v>1.05</v>
      </c>
      <c r="H12" s="10">
        <v>554</v>
      </c>
      <c r="I12" s="12">
        <v>5.28</v>
      </c>
      <c r="J12" s="6">
        <v>144</v>
      </c>
      <c r="K12" s="6">
        <f t="shared" si="0"/>
        <v>985</v>
      </c>
      <c r="L12" s="6">
        <f>L11-1</f>
        <v>16</v>
      </c>
      <c r="M12" s="18"/>
    </row>
    <row r="13" spans="1:12" s="3" customFormat="1" ht="15" customHeight="1">
      <c r="A13" s="3">
        <v>11</v>
      </c>
      <c r="B13" s="11" t="s">
        <v>152</v>
      </c>
      <c r="C13" s="11" t="s">
        <v>153</v>
      </c>
      <c r="D13" s="11" t="s">
        <v>113</v>
      </c>
      <c r="E13" s="12" t="s">
        <v>151</v>
      </c>
      <c r="F13" s="6">
        <v>287</v>
      </c>
      <c r="G13" s="9">
        <v>1.05</v>
      </c>
      <c r="H13" s="10">
        <v>554</v>
      </c>
      <c r="I13" s="12">
        <v>5.11</v>
      </c>
      <c r="J13" s="6">
        <v>131</v>
      </c>
      <c r="K13" s="6">
        <f t="shared" si="0"/>
        <v>972</v>
      </c>
      <c r="L13" s="6">
        <v>15</v>
      </c>
    </row>
    <row r="14" spans="1:12" s="3" customFormat="1" ht="15" customHeight="1">
      <c r="A14" s="3">
        <v>12</v>
      </c>
      <c r="B14" s="11" t="s">
        <v>154</v>
      </c>
      <c r="C14" s="11" t="s">
        <v>155</v>
      </c>
      <c r="D14" s="11" t="s">
        <v>146</v>
      </c>
      <c r="E14" s="12" t="s">
        <v>156</v>
      </c>
      <c r="F14" s="6">
        <v>355</v>
      </c>
      <c r="G14" s="12">
        <v>1</v>
      </c>
      <c r="H14" s="6">
        <v>500</v>
      </c>
      <c r="I14" s="12">
        <v>4.8</v>
      </c>
      <c r="J14" s="6">
        <v>105</v>
      </c>
      <c r="K14" s="6">
        <f t="shared" si="0"/>
        <v>960</v>
      </c>
      <c r="L14" s="6">
        <f aca="true" t="shared" si="1" ref="L14:L25">L13-1</f>
        <v>14</v>
      </c>
    </row>
    <row r="15" spans="1:12" s="3" customFormat="1" ht="15" customHeight="1">
      <c r="A15" s="3">
        <v>13</v>
      </c>
      <c r="B15" s="11" t="s">
        <v>157</v>
      </c>
      <c r="C15" s="11" t="s">
        <v>158</v>
      </c>
      <c r="D15" s="11" t="s">
        <v>11</v>
      </c>
      <c r="E15" s="9" t="s">
        <v>159</v>
      </c>
      <c r="F15" s="10">
        <v>281</v>
      </c>
      <c r="G15" s="9">
        <v>1.05</v>
      </c>
      <c r="H15" s="10">
        <v>554</v>
      </c>
      <c r="I15" s="9">
        <v>4.9</v>
      </c>
      <c r="J15" s="10">
        <v>114</v>
      </c>
      <c r="K15" s="6">
        <f t="shared" si="0"/>
        <v>949</v>
      </c>
      <c r="L15" s="6">
        <f t="shared" si="1"/>
        <v>13</v>
      </c>
    </row>
    <row r="16" spans="1:13" ht="15" customHeight="1">
      <c r="A16" s="3">
        <v>15</v>
      </c>
      <c r="B16" s="11" t="s">
        <v>160</v>
      </c>
      <c r="C16" s="11" t="s">
        <v>161</v>
      </c>
      <c r="D16" s="11" t="s">
        <v>146</v>
      </c>
      <c r="E16" s="12" t="s">
        <v>98</v>
      </c>
      <c r="F16" s="6">
        <v>339</v>
      </c>
      <c r="G16" s="9">
        <v>0.95</v>
      </c>
      <c r="H16" s="10">
        <v>448</v>
      </c>
      <c r="I16" s="12">
        <v>5.05</v>
      </c>
      <c r="J16" s="6">
        <v>126</v>
      </c>
      <c r="K16" s="6">
        <f t="shared" si="0"/>
        <v>913</v>
      </c>
      <c r="L16" s="6">
        <f t="shared" si="1"/>
        <v>12</v>
      </c>
      <c r="M16" s="3"/>
    </row>
    <row r="17" spans="1:13" ht="15" customHeight="1">
      <c r="A17" s="17">
        <v>16</v>
      </c>
      <c r="B17" s="11" t="s">
        <v>162</v>
      </c>
      <c r="C17" s="11" t="s">
        <v>163</v>
      </c>
      <c r="D17" s="11" t="s">
        <v>50</v>
      </c>
      <c r="E17" s="9" t="s">
        <v>92</v>
      </c>
      <c r="F17" s="10">
        <v>293</v>
      </c>
      <c r="G17" s="9">
        <v>0.95</v>
      </c>
      <c r="H17" s="10">
        <v>448</v>
      </c>
      <c r="I17" s="9">
        <v>5.47</v>
      </c>
      <c r="J17" s="10">
        <v>160</v>
      </c>
      <c r="K17" s="6">
        <f t="shared" si="0"/>
        <v>901</v>
      </c>
      <c r="L17" s="6">
        <f t="shared" si="1"/>
        <v>11</v>
      </c>
      <c r="M17" s="18"/>
    </row>
    <row r="18" spans="1:13" ht="15" customHeight="1">
      <c r="A18" s="19">
        <v>17</v>
      </c>
      <c r="B18" s="11" t="s">
        <v>164</v>
      </c>
      <c r="C18" s="11" t="s">
        <v>165</v>
      </c>
      <c r="D18" s="11" t="s">
        <v>23</v>
      </c>
      <c r="E18" s="12" t="s">
        <v>166</v>
      </c>
      <c r="F18" s="6">
        <v>234</v>
      </c>
      <c r="G18" s="12">
        <v>1</v>
      </c>
      <c r="H18" s="6">
        <v>500</v>
      </c>
      <c r="I18" s="12">
        <v>4.78</v>
      </c>
      <c r="J18" s="6">
        <v>104</v>
      </c>
      <c r="K18" s="6">
        <f t="shared" si="0"/>
        <v>838</v>
      </c>
      <c r="L18" s="6">
        <f t="shared" si="1"/>
        <v>10</v>
      </c>
      <c r="M18" s="19"/>
    </row>
    <row r="19" spans="1:12" s="3" customFormat="1" ht="15" customHeight="1">
      <c r="A19" s="3">
        <v>18</v>
      </c>
      <c r="B19" s="11" t="s">
        <v>75</v>
      </c>
      <c r="C19" s="11" t="s">
        <v>167</v>
      </c>
      <c r="D19" s="11" t="s">
        <v>60</v>
      </c>
      <c r="E19" s="9" t="s">
        <v>151</v>
      </c>
      <c r="F19" s="10">
        <v>287</v>
      </c>
      <c r="G19" s="12">
        <v>0.85</v>
      </c>
      <c r="H19" s="6">
        <v>352</v>
      </c>
      <c r="I19" s="9">
        <v>5.36</v>
      </c>
      <c r="J19" s="10">
        <v>151</v>
      </c>
      <c r="K19" s="6">
        <f t="shared" si="0"/>
        <v>790</v>
      </c>
      <c r="L19" s="6">
        <f t="shared" si="1"/>
        <v>9</v>
      </c>
    </row>
    <row r="20" spans="1:12" s="3" customFormat="1" ht="15" customHeight="1">
      <c r="A20" s="3">
        <v>19</v>
      </c>
      <c r="B20" s="11" t="s">
        <v>168</v>
      </c>
      <c r="C20" s="11" t="s">
        <v>169</v>
      </c>
      <c r="D20" s="11" t="s">
        <v>60</v>
      </c>
      <c r="E20" s="9" t="s">
        <v>108</v>
      </c>
      <c r="F20" s="10">
        <v>307</v>
      </c>
      <c r="G20" s="9">
        <v>0.75</v>
      </c>
      <c r="H20" s="10">
        <v>268</v>
      </c>
      <c r="I20" s="9">
        <v>4.8</v>
      </c>
      <c r="J20" s="10">
        <v>105</v>
      </c>
      <c r="K20" s="6">
        <f t="shared" si="0"/>
        <v>680</v>
      </c>
      <c r="L20" s="6">
        <f t="shared" si="1"/>
        <v>8</v>
      </c>
    </row>
    <row r="21" spans="1:12" s="3" customFormat="1" ht="15" customHeight="1">
      <c r="A21" s="3">
        <v>20</v>
      </c>
      <c r="B21" s="11" t="s">
        <v>170</v>
      </c>
      <c r="C21" s="11" t="s">
        <v>165</v>
      </c>
      <c r="D21" s="11" t="s">
        <v>11</v>
      </c>
      <c r="E21" s="12" t="s">
        <v>171</v>
      </c>
      <c r="F21" s="6">
        <v>162</v>
      </c>
      <c r="G21" s="12">
        <v>0.85</v>
      </c>
      <c r="H21" s="6">
        <v>352</v>
      </c>
      <c r="I21" s="12">
        <v>4.55</v>
      </c>
      <c r="J21" s="6">
        <v>85</v>
      </c>
      <c r="K21" s="6">
        <f t="shared" si="0"/>
        <v>599</v>
      </c>
      <c r="L21" s="6">
        <f t="shared" si="1"/>
        <v>7</v>
      </c>
    </row>
    <row r="22" spans="1:13" ht="15" customHeight="1">
      <c r="A22" s="3">
        <v>21</v>
      </c>
      <c r="B22" s="11" t="s">
        <v>172</v>
      </c>
      <c r="C22" s="11" t="s">
        <v>173</v>
      </c>
      <c r="D22" s="11" t="s">
        <v>50</v>
      </c>
      <c r="E22" s="12" t="s">
        <v>118</v>
      </c>
      <c r="F22" s="6">
        <v>172</v>
      </c>
      <c r="G22" s="12">
        <v>0.85</v>
      </c>
      <c r="H22" s="6">
        <v>352</v>
      </c>
      <c r="I22" s="12">
        <v>3.5</v>
      </c>
      <c r="J22" s="6">
        <v>0</v>
      </c>
      <c r="K22" s="6">
        <f t="shared" si="0"/>
        <v>524</v>
      </c>
      <c r="L22" s="6">
        <f t="shared" si="1"/>
        <v>6</v>
      </c>
      <c r="M22" s="3"/>
    </row>
    <row r="23" spans="1:13" ht="15" customHeight="1">
      <c r="A23" s="3">
        <v>22</v>
      </c>
      <c r="B23" s="11" t="s">
        <v>174</v>
      </c>
      <c r="C23" s="11" t="s">
        <v>175</v>
      </c>
      <c r="D23" s="11" t="s">
        <v>23</v>
      </c>
      <c r="E23" s="12" t="s">
        <v>176</v>
      </c>
      <c r="F23" s="6">
        <v>115</v>
      </c>
      <c r="G23" s="9">
        <v>0.75</v>
      </c>
      <c r="H23" s="10">
        <v>268</v>
      </c>
      <c r="I23" s="12">
        <v>4.42</v>
      </c>
      <c r="J23" s="6">
        <v>75</v>
      </c>
      <c r="K23" s="6">
        <f t="shared" si="0"/>
        <v>458</v>
      </c>
      <c r="L23" s="6">
        <f t="shared" si="1"/>
        <v>5</v>
      </c>
      <c r="M23" s="3"/>
    </row>
    <row r="24" spans="1:13" ht="15" customHeight="1">
      <c r="A24" s="17">
        <v>23</v>
      </c>
      <c r="B24" s="11" t="s">
        <v>177</v>
      </c>
      <c r="C24" s="11" t="s">
        <v>178</v>
      </c>
      <c r="D24" s="11" t="s">
        <v>60</v>
      </c>
      <c r="E24" s="9" t="s">
        <v>179</v>
      </c>
      <c r="F24" s="10">
        <v>106</v>
      </c>
      <c r="G24" s="9">
        <v>0.75</v>
      </c>
      <c r="H24" s="10">
        <v>268</v>
      </c>
      <c r="I24" s="9">
        <v>4.49</v>
      </c>
      <c r="J24" s="10">
        <v>80</v>
      </c>
      <c r="K24" s="6">
        <f t="shared" si="0"/>
        <v>454</v>
      </c>
      <c r="L24" s="6">
        <f t="shared" si="1"/>
        <v>4</v>
      </c>
      <c r="M24" s="18"/>
    </row>
    <row r="25" spans="1:12" s="3" customFormat="1" ht="15" customHeight="1">
      <c r="A25" s="3">
        <v>24</v>
      </c>
      <c r="B25" s="11" t="s">
        <v>180</v>
      </c>
      <c r="C25" s="11" t="s">
        <v>181</v>
      </c>
      <c r="D25" s="11" t="s">
        <v>19</v>
      </c>
      <c r="E25" s="12" t="s">
        <v>182</v>
      </c>
      <c r="F25" s="6">
        <v>31</v>
      </c>
      <c r="G25" s="12" t="s">
        <v>124</v>
      </c>
      <c r="H25" s="6">
        <v>0</v>
      </c>
      <c r="I25" s="12">
        <v>5.3</v>
      </c>
      <c r="J25" s="6">
        <v>146</v>
      </c>
      <c r="K25" s="6">
        <f t="shared" si="0"/>
        <v>177</v>
      </c>
      <c r="L25" s="6">
        <f t="shared" si="1"/>
        <v>3</v>
      </c>
    </row>
  </sheetData>
  <sheetProtection/>
  <mergeCells count="6">
    <mergeCell ref="B1:B2"/>
    <mergeCell ref="D1:D2"/>
    <mergeCell ref="E1:F1"/>
    <mergeCell ref="G1:H1"/>
    <mergeCell ref="I1:J1"/>
    <mergeCell ref="L1:L2"/>
  </mergeCells>
  <printOptions/>
  <pageMargins left="0.39375" right="0.39375" top="0.5902777777777778" bottom="0.5902777777777778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L25"/>
  <sheetViews>
    <sheetView workbookViewId="0" topLeftCell="A4">
      <selection activeCell="B12" sqref="B12"/>
    </sheetView>
  </sheetViews>
  <sheetFormatPr defaultColWidth="9.140625" defaultRowHeight="12.75"/>
  <cols>
    <col min="1" max="1" width="4.57421875" style="1" customWidth="1"/>
    <col min="2" max="4" width="21.7109375" style="1" customWidth="1"/>
    <col min="5" max="5" width="9.28125" style="2" customWidth="1"/>
    <col min="6" max="6" width="8.7109375" style="3" customWidth="1"/>
    <col min="7" max="7" width="8.57421875" style="2" customWidth="1"/>
    <col min="8" max="8" width="8.8515625" style="3" customWidth="1"/>
    <col min="9" max="9" width="8.140625" style="2" customWidth="1"/>
    <col min="10" max="10" width="8.7109375" style="3" customWidth="1"/>
    <col min="11" max="11" width="9.140625" style="1" customWidth="1"/>
    <col min="12" max="12" width="9.140625" style="3" customWidth="1"/>
    <col min="13" max="16384" width="9.140625" style="1" customWidth="1"/>
  </cols>
  <sheetData>
    <row r="1" spans="2:12" s="3" customFormat="1" ht="26.25" customHeight="1">
      <c r="B1" s="4" t="s">
        <v>0</v>
      </c>
      <c r="C1" s="5"/>
      <c r="D1" s="4" t="s">
        <v>1</v>
      </c>
      <c r="E1" s="6" t="s">
        <v>2</v>
      </c>
      <c r="F1" s="6"/>
      <c r="G1" s="6" t="s">
        <v>3</v>
      </c>
      <c r="H1" s="6"/>
      <c r="I1" s="6" t="s">
        <v>87</v>
      </c>
      <c r="J1" s="6"/>
      <c r="K1" s="6" t="s">
        <v>5</v>
      </c>
      <c r="L1" s="7" t="s">
        <v>6</v>
      </c>
    </row>
    <row r="2" spans="2:12" s="3" customFormat="1" ht="26.25" customHeight="1">
      <c r="B2" s="4"/>
      <c r="C2" s="8"/>
      <c r="D2" s="4"/>
      <c r="E2" s="9" t="s">
        <v>7</v>
      </c>
      <c r="F2" s="10" t="s">
        <v>8</v>
      </c>
      <c r="G2" s="9" t="s">
        <v>7</v>
      </c>
      <c r="H2" s="10" t="s">
        <v>8</v>
      </c>
      <c r="I2" s="9" t="s">
        <v>7</v>
      </c>
      <c r="J2" s="10" t="s">
        <v>8</v>
      </c>
      <c r="K2" s="6"/>
      <c r="L2" s="7"/>
    </row>
    <row r="3" spans="2:12" s="3" customFormat="1" ht="15" customHeight="1">
      <c r="B3" s="11" t="s">
        <v>183</v>
      </c>
      <c r="C3" s="11" t="s">
        <v>46</v>
      </c>
      <c r="D3" s="11" t="s">
        <v>37</v>
      </c>
      <c r="E3" s="12" t="s">
        <v>51</v>
      </c>
      <c r="F3" s="6">
        <v>457</v>
      </c>
      <c r="G3" s="12">
        <v>1.28</v>
      </c>
      <c r="H3" s="6">
        <v>676</v>
      </c>
      <c r="I3" s="12">
        <v>8.28</v>
      </c>
      <c r="J3" s="6">
        <v>483</v>
      </c>
      <c r="K3" s="6">
        <f aca="true" t="shared" si="0" ref="K3:K11">F3+H3+J3</f>
        <v>1616</v>
      </c>
      <c r="L3" s="6">
        <v>30</v>
      </c>
    </row>
    <row r="4" spans="2:12" s="3" customFormat="1" ht="15" customHeight="1">
      <c r="B4" s="11" t="s">
        <v>184</v>
      </c>
      <c r="C4" s="11" t="s">
        <v>185</v>
      </c>
      <c r="D4" s="11" t="s">
        <v>56</v>
      </c>
      <c r="E4" s="12" t="s">
        <v>186</v>
      </c>
      <c r="F4" s="6">
        <v>411</v>
      </c>
      <c r="G4" s="12">
        <v>1.2</v>
      </c>
      <c r="H4" s="6">
        <v>605</v>
      </c>
      <c r="I4" s="12">
        <v>6.88</v>
      </c>
      <c r="J4" s="6">
        <v>360</v>
      </c>
      <c r="K4" s="6">
        <f t="shared" si="0"/>
        <v>1376</v>
      </c>
      <c r="L4" s="6">
        <v>27</v>
      </c>
    </row>
    <row r="5" spans="2:12" ht="15" customHeight="1">
      <c r="B5" s="11" t="s">
        <v>187</v>
      </c>
      <c r="C5" s="11" t="s">
        <v>188</v>
      </c>
      <c r="D5" s="11" t="s">
        <v>60</v>
      </c>
      <c r="E5" s="12" t="s">
        <v>77</v>
      </c>
      <c r="F5" s="6">
        <v>275</v>
      </c>
      <c r="G5" s="12">
        <v>1.2</v>
      </c>
      <c r="H5" s="6">
        <v>605</v>
      </c>
      <c r="I5" s="12">
        <v>8.28</v>
      </c>
      <c r="J5" s="6">
        <v>483</v>
      </c>
      <c r="K5" s="6">
        <f t="shared" si="0"/>
        <v>1363</v>
      </c>
      <c r="L5" s="6">
        <v>21</v>
      </c>
    </row>
    <row r="6" spans="2:12" ht="15" customHeight="1">
      <c r="B6" s="11" t="s">
        <v>189</v>
      </c>
      <c r="C6" s="11" t="s">
        <v>76</v>
      </c>
      <c r="D6" s="11" t="s">
        <v>56</v>
      </c>
      <c r="E6" s="9" t="s">
        <v>190</v>
      </c>
      <c r="F6" s="10">
        <v>312</v>
      </c>
      <c r="G6" s="9">
        <v>1.2</v>
      </c>
      <c r="H6" s="10">
        <v>605</v>
      </c>
      <c r="I6" s="9">
        <v>6.28</v>
      </c>
      <c r="J6" s="10">
        <v>307</v>
      </c>
      <c r="K6" s="6">
        <f t="shared" si="0"/>
        <v>1224</v>
      </c>
      <c r="L6" s="6">
        <v>20</v>
      </c>
    </row>
    <row r="7" spans="2:12" s="3" customFormat="1" ht="15" customHeight="1">
      <c r="B7" s="11" t="s">
        <v>191</v>
      </c>
      <c r="C7" s="11" t="s">
        <v>192</v>
      </c>
      <c r="D7" s="11" t="s">
        <v>193</v>
      </c>
      <c r="E7" s="12" t="s">
        <v>151</v>
      </c>
      <c r="F7" s="6">
        <v>220</v>
      </c>
      <c r="G7" s="12">
        <v>1.15</v>
      </c>
      <c r="H7" s="6">
        <v>561</v>
      </c>
      <c r="I7" s="12">
        <v>6.9</v>
      </c>
      <c r="J7" s="6">
        <v>362</v>
      </c>
      <c r="K7" s="6">
        <f t="shared" si="0"/>
        <v>1143</v>
      </c>
      <c r="L7" s="6">
        <f>L6-1</f>
        <v>19</v>
      </c>
    </row>
    <row r="8" spans="2:12" s="3" customFormat="1" ht="15" customHeight="1">
      <c r="B8" s="11" t="s">
        <v>194</v>
      </c>
      <c r="C8" s="11" t="s">
        <v>100</v>
      </c>
      <c r="D8" s="11" t="s">
        <v>50</v>
      </c>
      <c r="E8" s="9" t="s">
        <v>141</v>
      </c>
      <c r="F8" s="10">
        <v>304</v>
      </c>
      <c r="G8" s="9">
        <v>1.1</v>
      </c>
      <c r="H8" s="10">
        <v>519</v>
      </c>
      <c r="I8" s="9">
        <v>5.13</v>
      </c>
      <c r="J8" s="10">
        <v>202</v>
      </c>
      <c r="K8" s="6">
        <f t="shared" si="0"/>
        <v>1025</v>
      </c>
      <c r="L8" s="6">
        <f>L7-1</f>
        <v>18</v>
      </c>
    </row>
    <row r="9" spans="2:12" s="3" customFormat="1" ht="15" customHeight="1">
      <c r="B9" s="11" t="s">
        <v>195</v>
      </c>
      <c r="C9" s="11" t="s">
        <v>65</v>
      </c>
      <c r="D9" s="11" t="s">
        <v>60</v>
      </c>
      <c r="E9" s="9" t="s">
        <v>77</v>
      </c>
      <c r="F9" s="10">
        <v>275</v>
      </c>
      <c r="G9" s="9">
        <v>1.15</v>
      </c>
      <c r="H9" s="10">
        <v>561</v>
      </c>
      <c r="I9" s="9">
        <v>4.87</v>
      </c>
      <c r="J9" s="10">
        <v>177</v>
      </c>
      <c r="K9" s="6">
        <f t="shared" si="0"/>
        <v>1013</v>
      </c>
      <c r="L9" s="6">
        <f>L8-1</f>
        <v>17</v>
      </c>
    </row>
    <row r="10" spans="2:12" ht="15" customHeight="1">
      <c r="B10" s="11" t="s">
        <v>196</v>
      </c>
      <c r="C10" s="11" t="s">
        <v>185</v>
      </c>
      <c r="D10" s="11" t="s">
        <v>60</v>
      </c>
      <c r="E10" s="12" t="s">
        <v>98</v>
      </c>
      <c r="F10" s="6">
        <v>267</v>
      </c>
      <c r="G10" s="12">
        <v>1</v>
      </c>
      <c r="H10" s="6">
        <v>436</v>
      </c>
      <c r="I10" s="12">
        <v>5.75</v>
      </c>
      <c r="J10" s="6">
        <v>259</v>
      </c>
      <c r="K10" s="6">
        <f t="shared" si="0"/>
        <v>962</v>
      </c>
      <c r="L10" s="6">
        <f>L9-1</f>
        <v>16</v>
      </c>
    </row>
    <row r="11" spans="2:12" ht="15" customHeight="1">
      <c r="B11" s="11" t="s">
        <v>197</v>
      </c>
      <c r="C11" s="11" t="s">
        <v>198</v>
      </c>
      <c r="D11" s="11" t="s">
        <v>60</v>
      </c>
      <c r="E11" s="9" t="s">
        <v>199</v>
      </c>
      <c r="F11" s="10">
        <v>149</v>
      </c>
      <c r="G11" s="9" t="s">
        <v>124</v>
      </c>
      <c r="H11" s="10">
        <v>0</v>
      </c>
      <c r="I11" s="9">
        <v>6.79</v>
      </c>
      <c r="J11" s="10">
        <v>352</v>
      </c>
      <c r="K11" s="6">
        <f t="shared" si="0"/>
        <v>501</v>
      </c>
      <c r="L11" s="6">
        <f>L10-1</f>
        <v>15</v>
      </c>
    </row>
    <row r="12" spans="2:12" ht="15" customHeight="1">
      <c r="B12" s="14"/>
      <c r="C12" s="14"/>
      <c r="D12" s="14"/>
      <c r="E12" s="12"/>
      <c r="F12" s="6"/>
      <c r="G12" s="12"/>
      <c r="H12" s="6"/>
      <c r="I12" s="12"/>
      <c r="J12" s="6"/>
      <c r="K12" s="6"/>
      <c r="L12" s="6"/>
    </row>
    <row r="13" spans="2:12" s="3" customFormat="1" ht="15" customHeight="1">
      <c r="B13" s="15"/>
      <c r="C13" s="15"/>
      <c r="D13" s="15"/>
      <c r="E13" s="9"/>
      <c r="F13" s="10"/>
      <c r="G13" s="9"/>
      <c r="H13" s="10"/>
      <c r="I13" s="9"/>
      <c r="J13" s="10"/>
      <c r="K13" s="6"/>
      <c r="L13" s="6"/>
    </row>
    <row r="14" spans="2:12" s="3" customFormat="1" ht="15" customHeight="1">
      <c r="B14" s="15"/>
      <c r="C14" s="15"/>
      <c r="D14" s="15"/>
      <c r="E14" s="9"/>
      <c r="F14" s="10"/>
      <c r="G14" s="9"/>
      <c r="H14" s="10"/>
      <c r="I14" s="9"/>
      <c r="J14" s="10"/>
      <c r="K14" s="6"/>
      <c r="L14" s="6"/>
    </row>
    <row r="15" spans="2:12" s="3" customFormat="1" ht="15" customHeight="1">
      <c r="B15" s="15"/>
      <c r="C15" s="15"/>
      <c r="D15" s="15"/>
      <c r="E15" s="9"/>
      <c r="F15" s="10"/>
      <c r="G15" s="9"/>
      <c r="H15" s="10"/>
      <c r="I15" s="9"/>
      <c r="J15" s="10"/>
      <c r="K15" s="6"/>
      <c r="L15" s="6"/>
    </row>
    <row r="16" spans="2:12" ht="15" customHeight="1">
      <c r="B16" s="14"/>
      <c r="C16" s="14"/>
      <c r="D16" s="14"/>
      <c r="E16" s="12"/>
      <c r="F16" s="6"/>
      <c r="G16" s="12"/>
      <c r="H16" s="6"/>
      <c r="I16" s="12"/>
      <c r="J16" s="6"/>
      <c r="K16" s="6"/>
      <c r="L16" s="6"/>
    </row>
    <row r="17" spans="2:12" ht="15" customHeight="1">
      <c r="B17" s="14"/>
      <c r="C17" s="14"/>
      <c r="D17" s="14"/>
      <c r="E17" s="12"/>
      <c r="F17" s="6"/>
      <c r="G17" s="12"/>
      <c r="H17" s="6"/>
      <c r="I17" s="12"/>
      <c r="J17" s="6"/>
      <c r="K17" s="6"/>
      <c r="L17" s="6"/>
    </row>
    <row r="18" spans="2:12" ht="15" customHeight="1">
      <c r="B18" s="14"/>
      <c r="C18" s="14"/>
      <c r="D18" s="14"/>
      <c r="E18" s="12"/>
      <c r="F18" s="6"/>
      <c r="G18" s="12"/>
      <c r="H18" s="6"/>
      <c r="I18" s="12"/>
      <c r="J18" s="6"/>
      <c r="K18" s="6"/>
      <c r="L18" s="6"/>
    </row>
    <row r="19" spans="2:12" s="3" customFormat="1" ht="15" customHeight="1">
      <c r="B19" s="15"/>
      <c r="C19" s="15"/>
      <c r="D19" s="15"/>
      <c r="E19" s="9"/>
      <c r="F19" s="10"/>
      <c r="G19" s="9"/>
      <c r="H19" s="10"/>
      <c r="I19" s="9"/>
      <c r="J19" s="10"/>
      <c r="K19" s="6"/>
      <c r="L19" s="6"/>
    </row>
    <row r="20" spans="2:12" s="3" customFormat="1" ht="15" customHeight="1">
      <c r="B20" s="15"/>
      <c r="C20" s="15"/>
      <c r="D20" s="15"/>
      <c r="E20" s="9"/>
      <c r="F20" s="10"/>
      <c r="G20" s="9"/>
      <c r="H20" s="10"/>
      <c r="I20" s="9"/>
      <c r="J20" s="10"/>
      <c r="K20" s="6"/>
      <c r="L20" s="6"/>
    </row>
    <row r="21" spans="2:12" s="3" customFormat="1" ht="15" customHeight="1">
      <c r="B21" s="15"/>
      <c r="C21" s="15"/>
      <c r="D21" s="15"/>
      <c r="E21" s="9"/>
      <c r="F21" s="10"/>
      <c r="G21" s="9"/>
      <c r="H21" s="10"/>
      <c r="I21" s="9"/>
      <c r="J21" s="10"/>
      <c r="K21" s="6"/>
      <c r="L21" s="6"/>
    </row>
    <row r="22" spans="2:12" ht="15" customHeight="1">
      <c r="B22" s="14"/>
      <c r="C22" s="14"/>
      <c r="D22" s="14"/>
      <c r="E22" s="12"/>
      <c r="F22" s="6"/>
      <c r="G22" s="12"/>
      <c r="H22" s="6"/>
      <c r="I22" s="12"/>
      <c r="J22" s="6"/>
      <c r="K22" s="6"/>
      <c r="L22" s="6"/>
    </row>
    <row r="23" spans="2:12" ht="15" customHeight="1">
      <c r="B23" s="14"/>
      <c r="C23" s="14"/>
      <c r="D23" s="14"/>
      <c r="E23" s="12"/>
      <c r="F23" s="6"/>
      <c r="G23" s="12"/>
      <c r="H23" s="6"/>
      <c r="I23" s="12"/>
      <c r="J23" s="6"/>
      <c r="K23" s="6"/>
      <c r="L23" s="6"/>
    </row>
    <row r="24" spans="2:12" ht="15" customHeight="1">
      <c r="B24" s="14"/>
      <c r="C24" s="14"/>
      <c r="D24" s="14"/>
      <c r="E24" s="12"/>
      <c r="F24" s="6"/>
      <c r="G24" s="12"/>
      <c r="H24" s="6"/>
      <c r="I24" s="12"/>
      <c r="J24" s="6"/>
      <c r="K24" s="6"/>
      <c r="L24" s="6"/>
    </row>
    <row r="25" spans="2:12" s="3" customFormat="1" ht="15" customHeight="1">
      <c r="B25" s="15"/>
      <c r="C25" s="15"/>
      <c r="D25" s="15"/>
      <c r="E25" s="9"/>
      <c r="F25" s="10"/>
      <c r="G25" s="9"/>
      <c r="H25" s="10"/>
      <c r="I25" s="9"/>
      <c r="J25" s="10"/>
      <c r="K25" s="6"/>
      <c r="L25" s="6"/>
    </row>
  </sheetData>
  <sheetProtection/>
  <mergeCells count="6">
    <mergeCell ref="B1:B2"/>
    <mergeCell ref="D1:D2"/>
    <mergeCell ref="E1:F1"/>
    <mergeCell ref="G1:H1"/>
    <mergeCell ref="I1:J1"/>
    <mergeCell ref="L1:L2"/>
  </mergeCells>
  <printOptions/>
  <pageMargins left="0.39375" right="0.39375" top="0.5902777777777778" bottom="0.5902777777777778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L27"/>
  <sheetViews>
    <sheetView workbookViewId="0" topLeftCell="A1">
      <selection activeCell="M25" sqref="M25"/>
    </sheetView>
  </sheetViews>
  <sheetFormatPr defaultColWidth="9.140625" defaultRowHeight="12.75"/>
  <cols>
    <col min="1" max="1" width="4.57421875" style="1" customWidth="1"/>
    <col min="2" max="4" width="21.7109375" style="1" customWidth="1"/>
    <col min="5" max="5" width="9.28125" style="2" customWidth="1"/>
    <col min="6" max="6" width="8.7109375" style="3" customWidth="1"/>
    <col min="7" max="7" width="8.57421875" style="2" customWidth="1"/>
    <col min="8" max="8" width="8.8515625" style="3" customWidth="1"/>
    <col min="9" max="9" width="8.140625" style="2" customWidth="1"/>
    <col min="10" max="10" width="8.7109375" style="3" customWidth="1"/>
    <col min="11" max="11" width="9.140625" style="1" customWidth="1"/>
    <col min="12" max="12" width="9.140625" style="3" customWidth="1"/>
    <col min="13" max="16384" width="9.140625" style="1" customWidth="1"/>
  </cols>
  <sheetData>
    <row r="1" spans="2:12" s="3" customFormat="1" ht="26.25" customHeight="1">
      <c r="B1" s="4" t="s">
        <v>0</v>
      </c>
      <c r="C1" s="5"/>
      <c r="D1" s="4" t="s">
        <v>1</v>
      </c>
      <c r="E1" s="6" t="s">
        <v>2</v>
      </c>
      <c r="F1" s="6"/>
      <c r="G1" s="6" t="s">
        <v>3</v>
      </c>
      <c r="H1" s="6"/>
      <c r="I1" s="6" t="s">
        <v>87</v>
      </c>
      <c r="J1" s="6"/>
      <c r="K1" s="6" t="s">
        <v>5</v>
      </c>
      <c r="L1" s="7" t="s">
        <v>6</v>
      </c>
    </row>
    <row r="2" spans="2:12" s="3" customFormat="1" ht="26.25" customHeight="1">
      <c r="B2" s="4"/>
      <c r="C2" s="8"/>
      <c r="D2" s="4"/>
      <c r="E2" s="9" t="s">
        <v>7</v>
      </c>
      <c r="F2" s="10" t="s">
        <v>8</v>
      </c>
      <c r="G2" s="9" t="s">
        <v>7</v>
      </c>
      <c r="H2" s="10" t="s">
        <v>8</v>
      </c>
      <c r="I2" s="9" t="s">
        <v>7</v>
      </c>
      <c r="J2" s="10" t="s">
        <v>8</v>
      </c>
      <c r="K2" s="6"/>
      <c r="L2" s="7"/>
    </row>
    <row r="3" spans="2:12" s="3" customFormat="1" ht="15" customHeight="1">
      <c r="B3" s="11" t="s">
        <v>200</v>
      </c>
      <c r="C3" s="11" t="s">
        <v>201</v>
      </c>
      <c r="D3" s="11" t="s">
        <v>56</v>
      </c>
      <c r="E3" s="9" t="s">
        <v>34</v>
      </c>
      <c r="F3" s="10">
        <v>356</v>
      </c>
      <c r="G3" s="9">
        <v>1.37</v>
      </c>
      <c r="H3" s="10">
        <v>641</v>
      </c>
      <c r="I3" s="9">
        <v>7.25</v>
      </c>
      <c r="J3" s="10">
        <v>301</v>
      </c>
      <c r="K3" s="6">
        <f aca="true" t="shared" si="0" ref="K3:K13">F3+H3+J3</f>
        <v>1298</v>
      </c>
      <c r="L3" s="6">
        <v>30</v>
      </c>
    </row>
    <row r="4" spans="2:12" s="3" customFormat="1" ht="15" customHeight="1">
      <c r="B4" s="11" t="s">
        <v>93</v>
      </c>
      <c r="C4" s="11" t="s">
        <v>18</v>
      </c>
      <c r="D4" s="11" t="s">
        <v>50</v>
      </c>
      <c r="E4" s="9" t="s">
        <v>202</v>
      </c>
      <c r="F4" s="10">
        <v>411</v>
      </c>
      <c r="G4" s="9">
        <v>1.2</v>
      </c>
      <c r="H4" s="10">
        <v>504</v>
      </c>
      <c r="I4" s="9">
        <v>7.62</v>
      </c>
      <c r="J4" s="10">
        <v>331</v>
      </c>
      <c r="K4" s="6">
        <f t="shared" si="0"/>
        <v>1246</v>
      </c>
      <c r="L4" s="6">
        <v>27</v>
      </c>
    </row>
    <row r="5" spans="2:12" s="3" customFormat="1" ht="15" customHeight="1">
      <c r="B5" s="11" t="s">
        <v>203</v>
      </c>
      <c r="C5" s="11" t="s">
        <v>204</v>
      </c>
      <c r="D5" s="11" t="s">
        <v>19</v>
      </c>
      <c r="E5" s="12" t="s">
        <v>205</v>
      </c>
      <c r="F5" s="6">
        <v>251</v>
      </c>
      <c r="G5" s="12">
        <v>1.2</v>
      </c>
      <c r="H5" s="6">
        <v>504</v>
      </c>
      <c r="I5" s="12">
        <v>8.58</v>
      </c>
      <c r="J5" s="6">
        <v>406</v>
      </c>
      <c r="K5" s="6">
        <f t="shared" si="0"/>
        <v>1161</v>
      </c>
      <c r="L5" s="6">
        <v>25</v>
      </c>
    </row>
    <row r="6" spans="2:12" ht="15" customHeight="1">
      <c r="B6" s="11" t="s">
        <v>206</v>
      </c>
      <c r="C6" s="11" t="s">
        <v>207</v>
      </c>
      <c r="D6" s="11" t="s">
        <v>208</v>
      </c>
      <c r="E6" s="12" t="s">
        <v>186</v>
      </c>
      <c r="F6" s="6">
        <v>330</v>
      </c>
      <c r="G6" s="9">
        <v>0.9</v>
      </c>
      <c r="H6" s="10">
        <v>272</v>
      </c>
      <c r="I6" s="12">
        <v>9.89</v>
      </c>
      <c r="J6" s="6">
        <v>507</v>
      </c>
      <c r="K6" s="6">
        <f t="shared" si="0"/>
        <v>1109</v>
      </c>
      <c r="L6" s="6">
        <v>23</v>
      </c>
    </row>
    <row r="7" spans="2:12" ht="15" customHeight="1">
      <c r="B7" s="11" t="s">
        <v>209</v>
      </c>
      <c r="C7" s="11" t="s">
        <v>143</v>
      </c>
      <c r="D7" s="11" t="s">
        <v>23</v>
      </c>
      <c r="E7" s="12" t="s">
        <v>151</v>
      </c>
      <c r="F7" s="6">
        <v>152</v>
      </c>
      <c r="G7" s="12">
        <v>1.15</v>
      </c>
      <c r="H7" s="6">
        <v>464</v>
      </c>
      <c r="I7" s="12">
        <v>8.31</v>
      </c>
      <c r="J7" s="6">
        <v>385</v>
      </c>
      <c r="K7" s="6">
        <f t="shared" si="0"/>
        <v>1001</v>
      </c>
      <c r="L7" s="6">
        <v>21</v>
      </c>
    </row>
    <row r="8" spans="2:12" ht="15" customHeight="1">
      <c r="B8" s="11" t="s">
        <v>210</v>
      </c>
      <c r="C8" s="11" t="s">
        <v>211</v>
      </c>
      <c r="D8" s="11" t="s">
        <v>19</v>
      </c>
      <c r="E8" s="9" t="s">
        <v>212</v>
      </c>
      <c r="F8" s="10">
        <v>189</v>
      </c>
      <c r="G8" s="12">
        <v>1.1</v>
      </c>
      <c r="H8" s="6">
        <v>425</v>
      </c>
      <c r="I8" s="9">
        <v>7.65</v>
      </c>
      <c r="J8" s="10">
        <v>333</v>
      </c>
      <c r="K8" s="6">
        <f t="shared" si="0"/>
        <v>947</v>
      </c>
      <c r="L8" s="6">
        <v>20</v>
      </c>
    </row>
    <row r="9" spans="2:12" s="3" customFormat="1" ht="15" customHeight="1">
      <c r="B9" s="11" t="s">
        <v>213</v>
      </c>
      <c r="C9" s="11" t="s">
        <v>214</v>
      </c>
      <c r="D9" s="11" t="s">
        <v>208</v>
      </c>
      <c r="E9" s="12" t="s">
        <v>98</v>
      </c>
      <c r="F9" s="6">
        <v>195</v>
      </c>
      <c r="G9" s="12">
        <v>1.1</v>
      </c>
      <c r="H9" s="6">
        <v>425</v>
      </c>
      <c r="I9" s="12">
        <v>5.66</v>
      </c>
      <c r="J9" s="6">
        <v>175</v>
      </c>
      <c r="K9" s="6">
        <f t="shared" si="0"/>
        <v>795</v>
      </c>
      <c r="L9" s="6">
        <f>L8-1</f>
        <v>19</v>
      </c>
    </row>
    <row r="10" spans="2:12" s="3" customFormat="1" ht="15" customHeight="1">
      <c r="B10" s="11" t="s">
        <v>119</v>
      </c>
      <c r="C10" s="11" t="s">
        <v>215</v>
      </c>
      <c r="D10" s="11" t="s">
        <v>37</v>
      </c>
      <c r="E10" s="12" t="s">
        <v>216</v>
      </c>
      <c r="F10" s="6">
        <v>215</v>
      </c>
      <c r="G10" s="12">
        <v>1.1</v>
      </c>
      <c r="H10" s="6">
        <v>425</v>
      </c>
      <c r="I10" s="12">
        <v>5.27</v>
      </c>
      <c r="J10" s="6">
        <v>143</v>
      </c>
      <c r="K10" s="6">
        <f t="shared" si="0"/>
        <v>783</v>
      </c>
      <c r="L10" s="6">
        <f>L9-1</f>
        <v>18</v>
      </c>
    </row>
    <row r="11" spans="2:12" s="3" customFormat="1" ht="15" customHeight="1">
      <c r="B11" s="11" t="s">
        <v>174</v>
      </c>
      <c r="C11" s="11" t="s">
        <v>217</v>
      </c>
      <c r="D11" s="11" t="s">
        <v>23</v>
      </c>
      <c r="E11" s="9" t="s">
        <v>218</v>
      </c>
      <c r="F11" s="10">
        <v>125</v>
      </c>
      <c r="G11" s="9">
        <v>1</v>
      </c>
      <c r="H11" s="10">
        <v>348</v>
      </c>
      <c r="I11" s="9">
        <v>5.73</v>
      </c>
      <c r="J11" s="10">
        <v>180</v>
      </c>
      <c r="K11" s="6">
        <f t="shared" si="0"/>
        <v>653</v>
      </c>
      <c r="L11" s="6">
        <f>L10-1</f>
        <v>17</v>
      </c>
    </row>
    <row r="12" spans="2:12" ht="15" customHeight="1">
      <c r="B12" s="11" t="s">
        <v>219</v>
      </c>
      <c r="C12" s="11" t="s">
        <v>153</v>
      </c>
      <c r="D12" s="11" t="s">
        <v>208</v>
      </c>
      <c r="E12" s="9" t="s">
        <v>101</v>
      </c>
      <c r="F12" s="10">
        <v>164</v>
      </c>
      <c r="G12" s="9">
        <v>1</v>
      </c>
      <c r="H12" s="10">
        <v>348</v>
      </c>
      <c r="I12" s="9">
        <v>5.19</v>
      </c>
      <c r="J12" s="10">
        <v>137</v>
      </c>
      <c r="K12" s="6">
        <f t="shared" si="0"/>
        <v>649</v>
      </c>
      <c r="L12" s="6">
        <f>L11-1</f>
        <v>16</v>
      </c>
    </row>
    <row r="13" spans="2:12" ht="15" customHeight="1">
      <c r="B13" s="11" t="s">
        <v>220</v>
      </c>
      <c r="C13" s="11" t="s">
        <v>221</v>
      </c>
      <c r="D13" s="11" t="s">
        <v>23</v>
      </c>
      <c r="E13" s="9" t="s">
        <v>101</v>
      </c>
      <c r="F13" s="10">
        <v>164</v>
      </c>
      <c r="G13" s="9">
        <v>0.9</v>
      </c>
      <c r="H13" s="10">
        <v>272</v>
      </c>
      <c r="I13" s="9">
        <v>5.7</v>
      </c>
      <c r="J13" s="10">
        <v>178</v>
      </c>
      <c r="K13" s="6">
        <f t="shared" si="0"/>
        <v>614</v>
      </c>
      <c r="L13" s="6">
        <f>L12-1</f>
        <v>15</v>
      </c>
    </row>
    <row r="14" spans="2:12" ht="15" customHeight="1">
      <c r="B14" s="14"/>
      <c r="C14" s="14"/>
      <c r="D14" s="14"/>
      <c r="E14" s="12"/>
      <c r="F14" s="6"/>
      <c r="G14" s="12"/>
      <c r="H14" s="6"/>
      <c r="I14" s="12"/>
      <c r="J14" s="6"/>
      <c r="K14" s="6"/>
      <c r="L14" s="6"/>
    </row>
    <row r="15" spans="2:12" s="3" customFormat="1" ht="15" customHeight="1">
      <c r="B15" s="15"/>
      <c r="C15" s="15"/>
      <c r="D15" s="15"/>
      <c r="E15" s="9"/>
      <c r="F15" s="10"/>
      <c r="G15" s="9"/>
      <c r="H15" s="10"/>
      <c r="I15" s="9"/>
      <c r="J15" s="10"/>
      <c r="K15" s="6"/>
      <c r="L15" s="6"/>
    </row>
    <row r="16" spans="2:12" s="3" customFormat="1" ht="15" customHeight="1">
      <c r="B16" s="15"/>
      <c r="C16" s="15"/>
      <c r="D16" s="15"/>
      <c r="E16" s="9"/>
      <c r="F16" s="10"/>
      <c r="G16" s="9"/>
      <c r="H16" s="10"/>
      <c r="I16" s="9"/>
      <c r="J16" s="10"/>
      <c r="K16" s="6"/>
      <c r="L16" s="6"/>
    </row>
    <row r="17" spans="2:12" s="3" customFormat="1" ht="15" customHeight="1">
      <c r="B17" s="15"/>
      <c r="C17" s="15"/>
      <c r="D17" s="15"/>
      <c r="E17" s="9"/>
      <c r="F17" s="10"/>
      <c r="G17" s="9"/>
      <c r="H17" s="10"/>
      <c r="I17" s="9"/>
      <c r="J17" s="10"/>
      <c r="K17" s="6"/>
      <c r="L17" s="6"/>
    </row>
    <row r="18" spans="2:12" ht="15" customHeight="1">
      <c r="B18" s="14"/>
      <c r="C18" s="14"/>
      <c r="D18" s="14"/>
      <c r="E18" s="12"/>
      <c r="F18" s="6"/>
      <c r="G18" s="12"/>
      <c r="H18" s="6"/>
      <c r="I18" s="12"/>
      <c r="J18" s="6"/>
      <c r="K18" s="6"/>
      <c r="L18" s="6"/>
    </row>
    <row r="19" spans="2:12" ht="15" customHeight="1">
      <c r="B19" s="14"/>
      <c r="C19" s="14"/>
      <c r="D19" s="14"/>
      <c r="E19" s="12"/>
      <c r="F19" s="6"/>
      <c r="G19" s="12"/>
      <c r="H19" s="6"/>
      <c r="I19" s="12"/>
      <c r="J19" s="6"/>
      <c r="K19" s="6"/>
      <c r="L19" s="6"/>
    </row>
    <row r="20" spans="2:12" ht="15" customHeight="1">
      <c r="B20" s="14"/>
      <c r="C20" s="14"/>
      <c r="D20" s="14"/>
      <c r="E20" s="12"/>
      <c r="F20" s="6"/>
      <c r="G20" s="12"/>
      <c r="H20" s="6"/>
      <c r="I20" s="12"/>
      <c r="J20" s="6"/>
      <c r="K20" s="6"/>
      <c r="L20" s="6"/>
    </row>
    <row r="21" spans="2:12" s="3" customFormat="1" ht="15" customHeight="1">
      <c r="B21" s="15"/>
      <c r="C21" s="15"/>
      <c r="D21" s="15"/>
      <c r="E21" s="9"/>
      <c r="F21" s="10"/>
      <c r="G21" s="9"/>
      <c r="H21" s="10"/>
      <c r="I21" s="9"/>
      <c r="J21" s="10"/>
      <c r="K21" s="6"/>
      <c r="L21" s="6"/>
    </row>
    <row r="22" spans="2:12" s="3" customFormat="1" ht="15" customHeight="1">
      <c r="B22" s="15"/>
      <c r="C22" s="15"/>
      <c r="D22" s="15"/>
      <c r="E22" s="9"/>
      <c r="F22" s="10"/>
      <c r="G22" s="9"/>
      <c r="H22" s="10"/>
      <c r="I22" s="9"/>
      <c r="J22" s="10"/>
      <c r="K22" s="6"/>
      <c r="L22" s="6"/>
    </row>
    <row r="23" spans="2:12" s="3" customFormat="1" ht="15" customHeight="1">
      <c r="B23" s="15"/>
      <c r="C23" s="15"/>
      <c r="D23" s="15"/>
      <c r="E23" s="9"/>
      <c r="F23" s="10"/>
      <c r="G23" s="9"/>
      <c r="H23" s="10"/>
      <c r="I23" s="9"/>
      <c r="J23" s="10"/>
      <c r="K23" s="6"/>
      <c r="L23" s="6"/>
    </row>
    <row r="24" spans="2:12" ht="15" customHeight="1">
      <c r="B24" s="14"/>
      <c r="C24" s="14"/>
      <c r="D24" s="14"/>
      <c r="E24" s="12"/>
      <c r="F24" s="6"/>
      <c r="G24" s="12"/>
      <c r="H24" s="6"/>
      <c r="I24" s="12"/>
      <c r="J24" s="6"/>
      <c r="K24" s="6"/>
      <c r="L24" s="6"/>
    </row>
    <row r="25" spans="2:12" ht="15" customHeight="1">
      <c r="B25" s="14"/>
      <c r="C25" s="14"/>
      <c r="D25" s="14"/>
      <c r="E25" s="12"/>
      <c r="F25" s="6"/>
      <c r="G25" s="12"/>
      <c r="H25" s="6"/>
      <c r="I25" s="12"/>
      <c r="J25" s="6"/>
      <c r="K25" s="6"/>
      <c r="L25" s="6"/>
    </row>
    <row r="26" spans="2:12" ht="15" customHeight="1">
      <c r="B26" s="14"/>
      <c r="C26" s="14"/>
      <c r="D26" s="14"/>
      <c r="E26" s="12"/>
      <c r="F26" s="6"/>
      <c r="G26" s="12"/>
      <c r="H26" s="6"/>
      <c r="I26" s="12"/>
      <c r="J26" s="6"/>
      <c r="K26" s="6"/>
      <c r="L26" s="6"/>
    </row>
    <row r="27" spans="2:12" s="3" customFormat="1" ht="15" customHeight="1">
      <c r="B27" s="15"/>
      <c r="C27" s="15"/>
      <c r="D27" s="15"/>
      <c r="E27" s="9"/>
      <c r="F27" s="10"/>
      <c r="G27" s="9"/>
      <c r="H27" s="10"/>
      <c r="I27" s="9"/>
      <c r="J27" s="10"/>
      <c r="K27" s="6"/>
      <c r="L27" s="6"/>
    </row>
  </sheetData>
  <sheetProtection/>
  <mergeCells count="6">
    <mergeCell ref="B1:B2"/>
    <mergeCell ref="D1:D2"/>
    <mergeCell ref="E1:F1"/>
    <mergeCell ref="G1:H1"/>
    <mergeCell ref="I1:J1"/>
    <mergeCell ref="L1:L2"/>
  </mergeCells>
  <printOptions/>
  <pageMargins left="0.39375" right="0.39375" top="0.5902777777777778" bottom="0.5902777777777778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I14"/>
  <sheetViews>
    <sheetView workbookViewId="0" topLeftCell="A1">
      <selection activeCell="N27" sqref="N27"/>
    </sheetView>
  </sheetViews>
  <sheetFormatPr defaultColWidth="9.140625" defaultRowHeight="12.75"/>
  <cols>
    <col min="1" max="1" width="3.00390625" style="0" customWidth="1"/>
    <col min="2" max="2" width="20.57421875" style="0" customWidth="1"/>
  </cols>
  <sheetData>
    <row r="2" spans="2:9" ht="14.25">
      <c r="B2" s="4" t="s">
        <v>1</v>
      </c>
      <c r="C2" s="6" t="s">
        <v>222</v>
      </c>
      <c r="D2" s="6"/>
      <c r="E2" s="6"/>
      <c r="F2" s="6"/>
      <c r="G2" s="6"/>
      <c r="H2" s="6"/>
      <c r="I2" s="11"/>
    </row>
    <row r="3" spans="2:9" ht="14.25">
      <c r="B3" s="4"/>
      <c r="C3" s="6" t="s">
        <v>223</v>
      </c>
      <c r="D3" s="6" t="s">
        <v>224</v>
      </c>
      <c r="E3" s="6" t="s">
        <v>225</v>
      </c>
      <c r="F3" s="6" t="s">
        <v>226</v>
      </c>
      <c r="G3" s="6" t="s">
        <v>227</v>
      </c>
      <c r="H3" s="6" t="s">
        <v>228</v>
      </c>
      <c r="I3" s="20" t="s">
        <v>5</v>
      </c>
    </row>
    <row r="4" spans="2:9" ht="14.25">
      <c r="B4" s="11" t="s">
        <v>229</v>
      </c>
      <c r="C4" s="11">
        <v>48</v>
      </c>
      <c r="D4" s="11">
        <f>21+20+19+18</f>
        <v>78</v>
      </c>
      <c r="E4" s="11"/>
      <c r="F4" s="11">
        <f>21+17+16+15</f>
        <v>69</v>
      </c>
      <c r="G4" s="11">
        <v>0</v>
      </c>
      <c r="H4" s="11">
        <f>17+20+15+13+11+10</f>
        <v>86</v>
      </c>
      <c r="I4" s="11">
        <f aca="true" t="shared" si="0" ref="I4:I13">SUM(C4:H4)</f>
        <v>281</v>
      </c>
    </row>
    <row r="5" spans="2:9" ht="14.25">
      <c r="B5" s="11" t="s">
        <v>37</v>
      </c>
      <c r="C5" s="11">
        <v>76</v>
      </c>
      <c r="D5" s="11">
        <f>20+19+18</f>
        <v>57</v>
      </c>
      <c r="E5" s="11">
        <v>18</v>
      </c>
      <c r="F5" s="11">
        <v>30</v>
      </c>
      <c r="G5" s="11">
        <v>17</v>
      </c>
      <c r="H5" s="11">
        <f>16+30</f>
        <v>46</v>
      </c>
      <c r="I5" s="11">
        <f t="shared" si="0"/>
        <v>244</v>
      </c>
    </row>
    <row r="6" spans="2:9" ht="14.25">
      <c r="B6" s="11" t="s">
        <v>19</v>
      </c>
      <c r="C6" s="11">
        <v>58</v>
      </c>
      <c r="D6" s="11">
        <f>30+27+25</f>
        <v>82</v>
      </c>
      <c r="E6" s="11">
        <f>20+25</f>
        <v>45</v>
      </c>
      <c r="F6" s="11"/>
      <c r="G6" s="11">
        <f>25+16</f>
        <v>41</v>
      </c>
      <c r="H6" s="11">
        <v>14</v>
      </c>
      <c r="I6" s="11">
        <f t="shared" si="0"/>
        <v>240</v>
      </c>
    </row>
    <row r="7" spans="2:9" ht="14.25">
      <c r="B7" s="11" t="s">
        <v>11</v>
      </c>
      <c r="C7" s="11">
        <v>96</v>
      </c>
      <c r="D7" s="11">
        <v>0</v>
      </c>
      <c r="E7" s="11">
        <f>19+23+16</f>
        <v>58</v>
      </c>
      <c r="F7" s="11"/>
      <c r="G7" s="11">
        <v>49</v>
      </c>
      <c r="H7" s="11">
        <v>27</v>
      </c>
      <c r="I7" s="11">
        <f t="shared" si="0"/>
        <v>230</v>
      </c>
    </row>
    <row r="8" spans="2:9" ht="14.25">
      <c r="B8" s="11" t="s">
        <v>23</v>
      </c>
      <c r="C8" s="11">
        <v>27</v>
      </c>
      <c r="D8" s="11">
        <v>0</v>
      </c>
      <c r="E8" s="11">
        <f>17+15+21</f>
        <v>53</v>
      </c>
      <c r="F8" s="11">
        <v>19</v>
      </c>
      <c r="G8" s="11">
        <f>23+21+20+18</f>
        <v>82</v>
      </c>
      <c r="H8" s="11">
        <f>18+23</f>
        <v>41</v>
      </c>
      <c r="I8" s="11">
        <f t="shared" si="0"/>
        <v>222</v>
      </c>
    </row>
    <row r="9" spans="2:9" ht="14.25">
      <c r="B9" s="11" t="s">
        <v>230</v>
      </c>
      <c r="C9" s="11">
        <v>57</v>
      </c>
      <c r="D9" s="11">
        <v>0</v>
      </c>
      <c r="E9" s="11">
        <v>27</v>
      </c>
      <c r="F9" s="11">
        <v>18</v>
      </c>
      <c r="G9" s="11">
        <v>0</v>
      </c>
      <c r="H9" s="11">
        <f>19+25</f>
        <v>44</v>
      </c>
      <c r="I9" s="11">
        <f t="shared" si="0"/>
        <v>146</v>
      </c>
    </row>
    <row r="10" spans="2:9" ht="14.25">
      <c r="B10" s="11" t="s">
        <v>105</v>
      </c>
      <c r="C10" s="11">
        <v>57</v>
      </c>
      <c r="D10" s="11">
        <v>60</v>
      </c>
      <c r="E10" s="11"/>
      <c r="F10" s="11"/>
      <c r="G10" s="11">
        <v>0</v>
      </c>
      <c r="H10" s="11">
        <v>0</v>
      </c>
      <c r="I10" s="11">
        <f t="shared" si="0"/>
        <v>117</v>
      </c>
    </row>
    <row r="11" spans="2:9" ht="14.25">
      <c r="B11" s="11" t="s">
        <v>56</v>
      </c>
      <c r="C11" s="11">
        <v>0</v>
      </c>
      <c r="D11" s="11">
        <v>0</v>
      </c>
      <c r="E11" s="11">
        <v>30</v>
      </c>
      <c r="F11" s="11">
        <v>47</v>
      </c>
      <c r="G11" s="11">
        <v>0</v>
      </c>
      <c r="H11" s="11">
        <f>12+21</f>
        <v>33</v>
      </c>
      <c r="I11" s="11">
        <f t="shared" si="0"/>
        <v>110</v>
      </c>
    </row>
    <row r="12" spans="2:9" ht="14.25">
      <c r="B12" s="11" t="s">
        <v>231</v>
      </c>
      <c r="C12" s="11">
        <v>32</v>
      </c>
      <c r="D12" s="11">
        <v>15</v>
      </c>
      <c r="E12" s="11"/>
      <c r="F12" s="11"/>
      <c r="G12" s="11">
        <v>0</v>
      </c>
      <c r="H12" s="11">
        <v>0</v>
      </c>
      <c r="I12" s="11">
        <f t="shared" si="0"/>
        <v>47</v>
      </c>
    </row>
    <row r="13" spans="2:9" ht="14.25">
      <c r="B13" s="11" t="s">
        <v>15</v>
      </c>
      <c r="C13" s="11">
        <v>0</v>
      </c>
      <c r="D13" s="11">
        <v>0</v>
      </c>
      <c r="E13" s="11"/>
      <c r="F13" s="11"/>
      <c r="G13" s="11">
        <v>27</v>
      </c>
      <c r="H13" s="11">
        <v>0</v>
      </c>
      <c r="I13" s="11">
        <f t="shared" si="0"/>
        <v>27</v>
      </c>
    </row>
    <row r="14" spans="3:9" ht="14.25">
      <c r="C14" s="21">
        <f aca="true" t="shared" si="1" ref="C14:I14">SUM(C4:C13)</f>
        <v>451</v>
      </c>
      <c r="D14" s="21">
        <f t="shared" si="1"/>
        <v>292</v>
      </c>
      <c r="E14" s="21">
        <f t="shared" si="1"/>
        <v>231</v>
      </c>
      <c r="F14" s="21">
        <f t="shared" si="1"/>
        <v>183</v>
      </c>
      <c r="G14" s="21">
        <f t="shared" si="1"/>
        <v>216</v>
      </c>
      <c r="H14" s="21">
        <f t="shared" si="1"/>
        <v>291</v>
      </c>
      <c r="I14" s="21">
        <f t="shared" si="1"/>
        <v>1664</v>
      </c>
    </row>
  </sheetData>
  <sheetProtection/>
  <mergeCells count="2">
    <mergeCell ref="B2:B3"/>
    <mergeCell ref="C2:H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staz1</dc:creator>
  <cp:keywords/>
  <dc:description/>
  <cp:lastModifiedBy>AliceTuttoIncluso</cp:lastModifiedBy>
  <cp:lastPrinted>2009-01-31T18:17:29Z</cp:lastPrinted>
  <dcterms:created xsi:type="dcterms:W3CDTF">2006-05-24T17:37:45Z</dcterms:created>
  <dcterms:modified xsi:type="dcterms:W3CDTF">2009-02-02T17:37:07Z</dcterms:modified>
  <cp:category/>
  <cp:version/>
  <cp:contentType/>
  <cp:contentStatus/>
</cp:coreProperties>
</file>